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b44c41605bfab1/デスクトップ/"/>
    </mc:Choice>
  </mc:AlternateContent>
  <xr:revisionPtr revIDLastSave="0" documentId="8_{6610C40E-9697-4FEB-A386-FE091AF0A01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注文書" sheetId="2" r:id="rId1"/>
    <sheet name="記入例" sheetId="4" r:id="rId2"/>
    <sheet name="お見積り" sheetId="3" state="hidden" r:id="rId3"/>
  </sheets>
  <definedNames>
    <definedName name="_xlnm.Print_Area" localSheetId="2">お見積り!$A$1:$G$53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4" l="1"/>
  <c r="E42" i="4"/>
  <c r="E41" i="4"/>
  <c r="E40" i="4"/>
  <c r="E39" i="4"/>
  <c r="E38" i="4"/>
  <c r="D44" i="2"/>
  <c r="E40" i="2"/>
  <c r="E39" i="2"/>
  <c r="E38" i="2"/>
  <c r="E37" i="2"/>
  <c r="E36" i="2"/>
  <c r="E45" i="4"/>
  <c r="E44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42" i="2"/>
  <c r="E43" i="2"/>
  <c r="D4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5" i="3"/>
  <c r="B5" i="3"/>
  <c r="D4" i="3"/>
  <c r="B4" i="3"/>
  <c r="E41" i="3"/>
  <c r="E40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E24" i="3" s="1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E17" i="3" l="1"/>
  <c r="E20" i="3"/>
  <c r="E28" i="3"/>
  <c r="E21" i="3"/>
  <c r="E29" i="3"/>
  <c r="E37" i="3"/>
  <c r="E14" i="3"/>
  <c r="E22" i="3"/>
  <c r="E46" i="4"/>
  <c r="B9" i="4" s="1"/>
  <c r="B10" i="4" s="1"/>
  <c r="E19" i="3"/>
  <c r="E27" i="3"/>
  <c r="E35" i="3"/>
  <c r="E15" i="3"/>
  <c r="E23" i="3"/>
  <c r="E31" i="3"/>
  <c r="E44" i="2"/>
  <c r="B8" i="2" s="1"/>
  <c r="E25" i="3"/>
  <c r="D42" i="3"/>
  <c r="E33" i="3"/>
  <c r="E32" i="3"/>
  <c r="E36" i="3"/>
  <c r="E16" i="3"/>
  <c r="E26" i="3"/>
  <c r="E30" i="3"/>
  <c r="E18" i="3"/>
  <c r="E34" i="3"/>
  <c r="B9" i="2" l="1"/>
  <c r="B10" i="3" s="1"/>
  <c r="B9" i="3"/>
  <c r="E42" i="3"/>
</calcChain>
</file>

<file path=xl/sharedStrings.xml><?xml version="1.0" encoding="utf-8"?>
<sst xmlns="http://schemas.openxmlformats.org/spreadsheetml/2006/main" count="156" uniqueCount="76">
  <si>
    <t>オードブル盛り合わせA</t>
  </si>
  <si>
    <t>オードブル盛り合わせB</t>
  </si>
  <si>
    <t>オードブル盛り合わせC</t>
  </si>
  <si>
    <t>オードブル盛り合わせD</t>
  </si>
  <si>
    <t>蒸し鶏棒棒鶏</t>
  </si>
  <si>
    <t>スモークサーモン</t>
  </si>
  <si>
    <t>枝豆</t>
  </si>
  <si>
    <t>鶏つくね串＆枝豆</t>
  </si>
  <si>
    <t>鴨ロース</t>
  </si>
  <si>
    <t>エビチリ</t>
  </si>
  <si>
    <t>ローストビーフ</t>
  </si>
  <si>
    <t>豚の角煮</t>
  </si>
  <si>
    <t>ウインナー＆ポテト</t>
  </si>
  <si>
    <t>唐揚げ＆ポテト</t>
  </si>
  <si>
    <t>えびフライ</t>
  </si>
  <si>
    <t>唐揚げ</t>
  </si>
  <si>
    <t>やきそば</t>
  </si>
  <si>
    <t>塩焼きそば</t>
  </si>
  <si>
    <t>ミックスピザ</t>
  </si>
  <si>
    <t>豚塩カルビ炒飯</t>
  </si>
  <si>
    <t>ゴマ団子</t>
  </si>
  <si>
    <t>ロールケーキ盛り合わせ</t>
  </si>
  <si>
    <t>フルーツ盛り合わせ</t>
  </si>
  <si>
    <t>料理コード</t>
    <rPh sb="0" eb="2">
      <t>リョウリ</t>
    </rPh>
    <phoneticPr fontId="18"/>
  </si>
  <si>
    <t>料理名</t>
    <rPh sb="0" eb="3">
      <t>リョウリメイ</t>
    </rPh>
    <phoneticPr fontId="18"/>
  </si>
  <si>
    <t>合計</t>
    <rPh sb="0" eb="2">
      <t>ゴウケイ</t>
    </rPh>
    <phoneticPr fontId="18"/>
  </si>
  <si>
    <t>個数</t>
    <rPh sb="0" eb="2">
      <t>コスウ</t>
    </rPh>
    <phoneticPr fontId="18"/>
  </si>
  <si>
    <t>販売価格（税込）</t>
    <rPh sb="0" eb="4">
      <t>ハンバイカカク</t>
    </rPh>
    <rPh sb="5" eb="7">
      <t>ゼイコ</t>
    </rPh>
    <phoneticPr fontId="18"/>
  </si>
  <si>
    <t>合計金額（税込）</t>
    <rPh sb="0" eb="4">
      <t>ゴウケイキンガク</t>
    </rPh>
    <rPh sb="5" eb="7">
      <t>ゼイコ</t>
    </rPh>
    <phoneticPr fontId="18"/>
  </si>
  <si>
    <t>オードブル注文表</t>
    <rPh sb="5" eb="7">
      <t>チュウモン</t>
    </rPh>
    <rPh sb="7" eb="8">
      <t>ヒョウ</t>
    </rPh>
    <phoneticPr fontId="18"/>
  </si>
  <si>
    <t>日時</t>
    <rPh sb="0" eb="2">
      <t>ニチジ</t>
    </rPh>
    <phoneticPr fontId="18"/>
  </si>
  <si>
    <t>場所</t>
    <rPh sb="0" eb="2">
      <t>バショ</t>
    </rPh>
    <phoneticPr fontId="18"/>
  </si>
  <si>
    <t>代表者名</t>
    <rPh sb="0" eb="3">
      <t>ダイヒョウシャ</t>
    </rPh>
    <rPh sb="3" eb="4">
      <t>メイ</t>
    </rPh>
    <phoneticPr fontId="18"/>
  </si>
  <si>
    <t>ご請求金額</t>
    <rPh sb="1" eb="5">
      <t>セイキュウキンガク</t>
    </rPh>
    <phoneticPr fontId="18"/>
  </si>
  <si>
    <t>お客様　</t>
    <rPh sb="1" eb="3">
      <t>キャクサマ</t>
    </rPh>
    <phoneticPr fontId="18"/>
  </si>
  <si>
    <t>連絡先</t>
    <rPh sb="0" eb="3">
      <t>レンラクサキ</t>
    </rPh>
    <phoneticPr fontId="18"/>
  </si>
  <si>
    <t>受付担当</t>
    <rPh sb="0" eb="2">
      <t>ウケツケ</t>
    </rPh>
    <rPh sb="2" eb="4">
      <t>タントウ</t>
    </rPh>
    <phoneticPr fontId="18"/>
  </si>
  <si>
    <t>大阪公立大学生活協同組合食堂部</t>
    <rPh sb="0" eb="8">
      <t>オオサカコウリツダイガクセイカツ</t>
    </rPh>
    <rPh sb="8" eb="12">
      <t>キョウドウクミアイ</t>
    </rPh>
    <rPh sb="12" eb="15">
      <t>ショクドウブ</t>
    </rPh>
    <phoneticPr fontId="18"/>
  </si>
  <si>
    <t>注意事項</t>
    <rPh sb="0" eb="4">
      <t>チュウイジコウ</t>
    </rPh>
    <phoneticPr fontId="18"/>
  </si>
  <si>
    <t>・注文につきましては最低1週間前の注文とさせていただきます</t>
    <rPh sb="1" eb="3">
      <t>チュウモン</t>
    </rPh>
    <rPh sb="10" eb="12">
      <t>サイテイ</t>
    </rPh>
    <rPh sb="13" eb="16">
      <t>シュウカンマエ</t>
    </rPh>
    <rPh sb="17" eb="19">
      <t>チュウモン</t>
    </rPh>
    <phoneticPr fontId="18"/>
  </si>
  <si>
    <t>・土曜、日曜日、祝日など営業のない日の注文は最低金額50,000円以上からとさせていただきます</t>
    <rPh sb="1" eb="3">
      <t>ドヨウ</t>
    </rPh>
    <rPh sb="4" eb="7">
      <t>ニチヨウビ</t>
    </rPh>
    <rPh sb="8" eb="10">
      <t>シュクジツ</t>
    </rPh>
    <rPh sb="12" eb="14">
      <t>エイギョウ</t>
    </rPh>
    <rPh sb="17" eb="18">
      <t>ヒ</t>
    </rPh>
    <rPh sb="19" eb="21">
      <t>チュウモン</t>
    </rPh>
    <rPh sb="22" eb="26">
      <t>サイテイキンガク</t>
    </rPh>
    <rPh sb="32" eb="33">
      <t>エン</t>
    </rPh>
    <rPh sb="33" eb="35">
      <t>イジョウ</t>
    </rPh>
    <phoneticPr fontId="18"/>
  </si>
  <si>
    <r>
      <t>・人数分プラス</t>
    </r>
    <r>
      <rPr>
        <sz val="11"/>
        <color theme="1"/>
        <rFont val="Calibri"/>
        <family val="1"/>
        <charset val="161"/>
      </rPr>
      <t>α</t>
    </r>
    <r>
      <rPr>
        <sz val="11"/>
        <color theme="1"/>
        <rFont val="UD デジタル 教科書体 N-B"/>
        <family val="1"/>
        <charset val="128"/>
      </rPr>
      <t>の箸と取り皿は料金に入っています。別途ご入用の場合は有料になります</t>
    </r>
    <rPh sb="1" eb="4">
      <t>ニンズウブン</t>
    </rPh>
    <rPh sb="9" eb="10">
      <t>ハシ</t>
    </rPh>
    <rPh sb="11" eb="12">
      <t>ト</t>
    </rPh>
    <rPh sb="13" eb="14">
      <t>ザラ</t>
    </rPh>
    <rPh sb="15" eb="17">
      <t>リョウキン</t>
    </rPh>
    <rPh sb="18" eb="19">
      <t>ハイ</t>
    </rPh>
    <rPh sb="25" eb="27">
      <t>ベット</t>
    </rPh>
    <rPh sb="28" eb="30">
      <t>イリヨウ</t>
    </rPh>
    <rPh sb="31" eb="33">
      <t>バアイ</t>
    </rPh>
    <rPh sb="34" eb="36">
      <t>ユウリョウ</t>
    </rPh>
    <phoneticPr fontId="18"/>
  </si>
  <si>
    <t>備品</t>
    <rPh sb="0" eb="2">
      <t>ビヒン</t>
    </rPh>
    <phoneticPr fontId="18"/>
  </si>
  <si>
    <t>箸（1本）</t>
    <rPh sb="0" eb="1">
      <t>ハシ</t>
    </rPh>
    <rPh sb="3" eb="4">
      <t>ホン</t>
    </rPh>
    <phoneticPr fontId="18"/>
  </si>
  <si>
    <t>取り皿（1枚）</t>
    <rPh sb="0" eb="1">
      <t>ト</t>
    </rPh>
    <rPh sb="2" eb="3">
      <t>ザラ</t>
    </rPh>
    <rPh sb="5" eb="6">
      <t>マイ</t>
    </rPh>
    <phoneticPr fontId="18"/>
  </si>
  <si>
    <t>御見積書</t>
    <rPh sb="0" eb="1">
      <t>オ</t>
    </rPh>
    <rPh sb="1" eb="3">
      <t>ミツモリ</t>
    </rPh>
    <rPh sb="3" eb="4">
      <t>ショ</t>
    </rPh>
    <phoneticPr fontId="18"/>
  </si>
  <si>
    <t>大阪公立大学生活協同組合　食堂部</t>
    <rPh sb="0" eb="2">
      <t>オオサカ</t>
    </rPh>
    <rPh sb="2" eb="8">
      <t>コウリツダイガクセイカツ</t>
    </rPh>
    <rPh sb="8" eb="12">
      <t>キョウドウクミアイ</t>
    </rPh>
    <rPh sb="13" eb="16">
      <t>ショクドウブ</t>
    </rPh>
    <phoneticPr fontId="18"/>
  </si>
  <si>
    <t>杉本キャンパス　　　　TEL：06-6605-3020　FAX：06-6699-1093</t>
    <rPh sb="0" eb="2">
      <t>スギモト</t>
    </rPh>
    <phoneticPr fontId="18"/>
  </si>
  <si>
    <t>なかもずキャンパス　　TEL：072-259-1353　FAX：072-259-1453</t>
    <phoneticPr fontId="18"/>
  </si>
  <si>
    <t>税抜金額（8％）</t>
    <rPh sb="0" eb="2">
      <t>ゼイヌ</t>
    </rPh>
    <rPh sb="2" eb="4">
      <t>キンガク</t>
    </rPh>
    <phoneticPr fontId="18"/>
  </si>
  <si>
    <t>団体名</t>
    <rPh sb="0" eb="3">
      <t>ダンタイメイ</t>
    </rPh>
    <phoneticPr fontId="18"/>
  </si>
  <si>
    <t>網掛け部分を入力してください</t>
    <rPh sb="0" eb="2">
      <t>アミカ</t>
    </rPh>
    <rPh sb="3" eb="5">
      <t>ブブン</t>
    </rPh>
    <rPh sb="6" eb="8">
      <t>ニュウリョク</t>
    </rPh>
    <phoneticPr fontId="18"/>
  </si>
  <si>
    <t>公立大学〇〇部</t>
    <rPh sb="0" eb="4">
      <t>コウリツダイガク</t>
    </rPh>
    <rPh sb="6" eb="7">
      <t>ブ</t>
    </rPh>
    <phoneticPr fontId="18"/>
  </si>
  <si>
    <t>公立　太郎</t>
    <rPh sb="0" eb="2">
      <t>コウリツ</t>
    </rPh>
    <rPh sb="3" eb="5">
      <t>タロウ</t>
    </rPh>
    <phoneticPr fontId="18"/>
  </si>
  <si>
    <t>2023年/〇月/〇日　18時</t>
    <rPh sb="4" eb="5">
      <t>ネン</t>
    </rPh>
    <rPh sb="7" eb="8">
      <t>ガツ</t>
    </rPh>
    <rPh sb="10" eb="11">
      <t>ニチ</t>
    </rPh>
    <rPh sb="14" eb="15">
      <t>ジ</t>
    </rPh>
    <phoneticPr fontId="18"/>
  </si>
  <si>
    <t>〇棟　〇〇〇号室　</t>
    <rPh sb="1" eb="2">
      <t>トウ</t>
    </rPh>
    <rPh sb="6" eb="8">
      <t>ゴウシツ</t>
    </rPh>
    <phoneticPr fontId="18"/>
  </si>
  <si>
    <t>×××ー××××</t>
    <phoneticPr fontId="18"/>
  </si>
  <si>
    <t>ご利用人数</t>
    <rPh sb="1" eb="3">
      <t>リヨウ</t>
    </rPh>
    <rPh sb="3" eb="5">
      <t>ニンズウ</t>
    </rPh>
    <phoneticPr fontId="18"/>
  </si>
  <si>
    <t>ご精算</t>
    <rPh sb="1" eb="3">
      <t>セイサン</t>
    </rPh>
    <phoneticPr fontId="18"/>
  </si>
  <si>
    <t>□校費　　□私費</t>
    <rPh sb="1" eb="3">
      <t>コウヒ</t>
    </rPh>
    <rPh sb="6" eb="8">
      <t>シヒ</t>
    </rPh>
    <phoneticPr fontId="18"/>
  </si>
  <si>
    <t>・土曜、日曜日、祝日など営業のない日の注文は最低金額80,000円以上からとさせていただきます</t>
    <rPh sb="1" eb="3">
      <t>ドヨウ</t>
    </rPh>
    <rPh sb="4" eb="7">
      <t>ニチヨウビ</t>
    </rPh>
    <rPh sb="8" eb="10">
      <t>シュクジツ</t>
    </rPh>
    <rPh sb="12" eb="14">
      <t>エイギョウ</t>
    </rPh>
    <rPh sb="17" eb="18">
      <t>ヒ</t>
    </rPh>
    <rPh sb="19" eb="21">
      <t>チュウモン</t>
    </rPh>
    <rPh sb="22" eb="26">
      <t>サイテイキンガク</t>
    </rPh>
    <rPh sb="32" eb="33">
      <t>エン</t>
    </rPh>
    <rPh sb="33" eb="35">
      <t>イジョウ</t>
    </rPh>
    <phoneticPr fontId="18"/>
  </si>
  <si>
    <t>デリバリーオードブルご注文表</t>
    <rPh sb="11" eb="13">
      <t>チュウモン</t>
    </rPh>
    <rPh sb="13" eb="14">
      <t>ヒョウ</t>
    </rPh>
    <phoneticPr fontId="18"/>
  </si>
  <si>
    <t>・注文につきましては最低2週間前の注文とさせていただきます</t>
    <rPh sb="1" eb="3">
      <t>チュウモン</t>
    </rPh>
    <rPh sb="10" eb="12">
      <t>サイテイ</t>
    </rPh>
    <rPh sb="13" eb="16">
      <t>シュウカンマエ</t>
    </rPh>
    <rPh sb="17" eb="19">
      <t>チュウモン</t>
    </rPh>
    <phoneticPr fontId="18"/>
  </si>
  <si>
    <t>ビール（缶）350ml</t>
    <phoneticPr fontId="18"/>
  </si>
  <si>
    <t>ミネラルウォーター　2L</t>
    <phoneticPr fontId="18"/>
  </si>
  <si>
    <t>オレンジジュース1.5L</t>
    <phoneticPr fontId="18"/>
  </si>
  <si>
    <t>コーラ　1.5L</t>
    <phoneticPr fontId="18"/>
  </si>
  <si>
    <t>烏龍茶　2L</t>
    <phoneticPr fontId="18"/>
  </si>
  <si>
    <t>ドリンク</t>
    <phoneticPr fontId="18"/>
  </si>
  <si>
    <t>□校費　　■私費</t>
    <rPh sb="1" eb="3">
      <t>コウヒ</t>
    </rPh>
    <rPh sb="6" eb="8">
      <t>シヒ</t>
    </rPh>
    <phoneticPr fontId="18"/>
  </si>
  <si>
    <t>20人</t>
    <rPh sb="2" eb="3">
      <t>ニン</t>
    </rPh>
    <phoneticPr fontId="18"/>
  </si>
  <si>
    <t>ワイン赤・白</t>
    <rPh sb="3" eb="4">
      <t>アカ</t>
    </rPh>
    <rPh sb="5" eb="6">
      <t>シロ</t>
    </rPh>
    <phoneticPr fontId="18"/>
  </si>
  <si>
    <t>オレンジジュース　1.5L</t>
    <phoneticPr fontId="18"/>
  </si>
  <si>
    <t>大阪公立大学生活協同組合　食堂部</t>
    <phoneticPr fontId="18"/>
  </si>
  <si>
    <t>森之宮キャンパス　　　　TEL：06-6167-1049　FAX：06-6167-1050</t>
    <rPh sb="0" eb="3">
      <t>モリノミヤ</t>
    </rPh>
    <phoneticPr fontId="18"/>
  </si>
  <si>
    <t>チキンナゲット＆枝豆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</si>
</sst>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皿&quot;"/>
    <numFmt numFmtId="177" formatCode="#,###&quot;円&quot;"/>
    <numFmt numFmtId="178" formatCode="0&quot;点&quot;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8"/>
      <color theme="1"/>
      <name val="UD デジタル 教科書体 N-B"/>
      <family val="1"/>
      <charset val="128"/>
    </font>
    <font>
      <b/>
      <sz val="11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1"/>
      <color theme="1"/>
      <name val="Calibri"/>
      <family val="1"/>
      <charset val="161"/>
    </font>
    <font>
      <sz val="9"/>
      <color theme="1"/>
      <name val="UD デジタル 教科書体 N-B"/>
      <family val="1"/>
      <charset val="128"/>
    </font>
    <font>
      <sz val="7"/>
      <color rgb="FF000000"/>
      <name val="Roboto"/>
    </font>
    <font>
      <sz val="6"/>
      <color rgb="FF5B5B5B"/>
      <name val="Roboto"/>
    </font>
    <font>
      <u/>
      <sz val="11"/>
      <color theme="10"/>
      <name val="游ゴシック"/>
      <family val="2"/>
      <charset val="128"/>
      <scheme val="minor"/>
    </font>
    <font>
      <sz val="8"/>
      <color rgb="FF000000"/>
      <name val="UD デジタル 教科書体 N-B"/>
      <family val="1"/>
      <charset val="128"/>
    </font>
    <font>
      <sz val="8"/>
      <color rgb="FF000000"/>
      <name val="UD デジタル 教科書体 N-B"/>
      <family val="1"/>
      <charset val="128"/>
    </font>
    <font>
      <sz val="8"/>
      <name val="UD デジタル 教科書体 N-B"/>
      <family val="1"/>
      <charset val="128"/>
    </font>
    <font>
      <b/>
      <sz val="16"/>
      <color rgb="FFFF0000"/>
      <name val="UD デジタル 教科書体 N-B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9" fillId="0" borderId="1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21" fillId="0" borderId="0" xfId="0" applyFont="1">
      <alignment vertical="center"/>
    </xf>
    <xf numFmtId="0" fontId="21" fillId="0" borderId="12" xfId="0" applyFont="1" applyBorder="1">
      <alignment vertical="center"/>
    </xf>
    <xf numFmtId="0" fontId="21" fillId="0" borderId="11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21" fillId="0" borderId="15" xfId="0" applyFont="1" applyBorder="1">
      <alignment vertical="center"/>
    </xf>
    <xf numFmtId="0" fontId="22" fillId="33" borderId="10" xfId="0" applyFont="1" applyFill="1" applyBorder="1">
      <alignment vertical="center"/>
    </xf>
    <xf numFmtId="176" fontId="22" fillId="33" borderId="10" xfId="0" applyNumberFormat="1" applyFont="1" applyFill="1" applyBorder="1">
      <alignment vertical="center"/>
    </xf>
    <xf numFmtId="0" fontId="22" fillId="0" borderId="0" xfId="0" applyFont="1">
      <alignment vertical="center"/>
    </xf>
    <xf numFmtId="0" fontId="21" fillId="0" borderId="16" xfId="0" applyFont="1" applyBorder="1">
      <alignment vertical="center"/>
    </xf>
    <xf numFmtId="0" fontId="21" fillId="34" borderId="16" xfId="0" applyFont="1" applyFill="1" applyBorder="1">
      <alignment vertical="center"/>
    </xf>
    <xf numFmtId="0" fontId="21" fillId="0" borderId="17" xfId="0" applyFont="1" applyBorder="1">
      <alignment vertical="center"/>
    </xf>
    <xf numFmtId="0" fontId="21" fillId="34" borderId="17" xfId="0" applyFont="1" applyFill="1" applyBorder="1">
      <alignment vertical="center"/>
    </xf>
    <xf numFmtId="0" fontId="21" fillId="0" borderId="19" xfId="0" applyFont="1" applyBorder="1">
      <alignment vertical="center"/>
    </xf>
    <xf numFmtId="0" fontId="21" fillId="35" borderId="19" xfId="0" applyFont="1" applyFill="1" applyBorder="1">
      <alignment vertical="center"/>
    </xf>
    <xf numFmtId="177" fontId="20" fillId="0" borderId="16" xfId="42" applyNumberFormat="1" applyFont="1" applyBorder="1" applyAlignment="1">
      <alignment horizontal="right" vertical="center"/>
    </xf>
    <xf numFmtId="177" fontId="20" fillId="0" borderId="17" xfId="42" applyNumberFormat="1" applyFont="1" applyBorder="1" applyAlignment="1">
      <alignment horizontal="right" vertical="center"/>
    </xf>
    <xf numFmtId="177" fontId="21" fillId="0" borderId="16" xfId="0" applyNumberFormat="1" applyFont="1" applyBorder="1">
      <alignment vertical="center"/>
    </xf>
    <xf numFmtId="177" fontId="21" fillId="0" borderId="17" xfId="0" applyNumberFormat="1" applyFont="1" applyBorder="1">
      <alignment vertical="center"/>
    </xf>
    <xf numFmtId="177" fontId="22" fillId="33" borderId="10" xfId="0" applyNumberFormat="1" applyFont="1" applyFill="1" applyBorder="1">
      <alignment vertical="center"/>
    </xf>
    <xf numFmtId="0" fontId="21" fillId="0" borderId="21" xfId="0" applyFont="1" applyBorder="1">
      <alignment vertical="center"/>
    </xf>
    <xf numFmtId="0" fontId="21" fillId="35" borderId="22" xfId="0" applyFont="1" applyFill="1" applyBorder="1">
      <alignment vertical="center"/>
    </xf>
    <xf numFmtId="177" fontId="23" fillId="0" borderId="20" xfId="0" applyNumberFormat="1" applyFont="1" applyBorder="1">
      <alignment vertical="center"/>
    </xf>
    <xf numFmtId="0" fontId="21" fillId="36" borderId="17" xfId="0" applyFont="1" applyFill="1" applyBorder="1">
      <alignment vertical="center"/>
    </xf>
    <xf numFmtId="177" fontId="20" fillId="36" borderId="17" xfId="42" applyNumberFormat="1" applyFont="1" applyFill="1" applyBorder="1" applyAlignment="1">
      <alignment horizontal="right" vertical="center"/>
    </xf>
    <xf numFmtId="177" fontId="21" fillId="36" borderId="17" xfId="0" applyNumberFormat="1" applyFont="1" applyFill="1" applyBorder="1">
      <alignment vertical="center"/>
    </xf>
    <xf numFmtId="0" fontId="21" fillId="36" borderId="18" xfId="0" applyFont="1" applyFill="1" applyBorder="1">
      <alignment vertical="center"/>
    </xf>
    <xf numFmtId="177" fontId="25" fillId="0" borderId="20" xfId="0" applyNumberFormat="1" applyFont="1" applyBorder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43" applyFont="1" applyAlignment="1">
      <alignment vertical="center"/>
    </xf>
    <xf numFmtId="0" fontId="31" fillId="0" borderId="0" xfId="0" applyFont="1">
      <alignment vertical="center"/>
    </xf>
    <xf numFmtId="0" fontId="25" fillId="0" borderId="15" xfId="0" applyFont="1" applyBorder="1" applyAlignment="1">
      <alignment horizontal="left" vertical="center"/>
    </xf>
    <xf numFmtId="0" fontId="21" fillId="34" borderId="10" xfId="0" applyFont="1" applyFill="1" applyBorder="1" applyProtection="1">
      <alignment vertical="center"/>
      <protection locked="0"/>
    </xf>
    <xf numFmtId="0" fontId="21" fillId="34" borderId="16" xfId="0" applyFont="1" applyFill="1" applyBorder="1" applyProtection="1">
      <alignment vertical="center"/>
      <protection locked="0"/>
    </xf>
    <xf numFmtId="0" fontId="21" fillId="34" borderId="17" xfId="0" applyFont="1" applyFill="1" applyBorder="1" applyProtection="1">
      <alignment vertical="center"/>
      <protection locked="0"/>
    </xf>
    <xf numFmtId="0" fontId="21" fillId="34" borderId="18" xfId="0" applyFont="1" applyFill="1" applyBorder="1" applyProtection="1">
      <alignment vertical="center"/>
      <protection locked="0"/>
    </xf>
    <xf numFmtId="0" fontId="32" fillId="0" borderId="14" xfId="0" applyFont="1" applyBorder="1" applyAlignment="1">
      <alignment horizontal="center" vertical="center"/>
    </xf>
    <xf numFmtId="178" fontId="22" fillId="33" borderId="10" xfId="0" applyNumberFormat="1" applyFont="1" applyFill="1" applyBorder="1">
      <alignment vertical="center"/>
    </xf>
    <xf numFmtId="0" fontId="19" fillId="0" borderId="0" xfId="0" applyFont="1" applyAlignment="1">
      <alignment horizontal="center" vertical="center"/>
    </xf>
    <xf numFmtId="0" fontId="21" fillId="34" borderId="12" xfId="0" applyFont="1" applyFill="1" applyBorder="1" applyAlignment="1" applyProtection="1">
      <alignment horizontal="center" vertical="center"/>
      <protection locked="0"/>
    </xf>
    <xf numFmtId="0" fontId="21" fillId="34" borderId="11" xfId="0" applyFont="1" applyFill="1" applyBorder="1" applyAlignment="1" applyProtection="1">
      <alignment horizontal="center" vertical="center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3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428625</xdr:colOff>
      <xdr:row>35</xdr:row>
      <xdr:rowOff>123825</xdr:rowOff>
    </xdr:from>
    <xdr:ext cx="2047875" cy="14097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16CD84-F2E2-5115-3B15-8F1B0C6981CD}"/>
            </a:ext>
          </a:extLst>
        </xdr:cNvPr>
        <xdr:cNvSpPr txBox="1"/>
      </xdr:nvSpPr>
      <xdr:spPr>
        <a:xfrm>
          <a:off x="13239750" y="7562850"/>
          <a:ext cx="2047875" cy="1409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DA544-53D1-4963-AC87-0F50D3A6B2F6}">
  <sheetPr>
    <tabColor rgb="FFFFFF00"/>
  </sheetPr>
  <dimension ref="A1:E53"/>
  <sheetViews>
    <sheetView tabSelected="1" view="pageBreakPreview" topLeftCell="A8" zoomScaleNormal="100" zoomScaleSheetLayoutView="100" workbookViewId="0">
      <selection activeCell="B30" sqref="B30"/>
    </sheetView>
  </sheetViews>
  <sheetFormatPr defaultColWidth="8.58203125" defaultRowHeight="14.5" x14ac:dyDescent="0.55000000000000004"/>
  <cols>
    <col min="1" max="1" width="11" style="6" bestFit="1" customWidth="1"/>
    <col min="2" max="2" width="33.6640625" style="6" customWidth="1"/>
    <col min="3" max="3" width="11.4140625" style="6" customWidth="1"/>
    <col min="4" max="4" width="7" style="6" customWidth="1"/>
    <col min="5" max="5" width="18.6640625" style="6" customWidth="1"/>
    <col min="6" max="16384" width="8.58203125" style="6"/>
  </cols>
  <sheetData>
    <row r="1" spans="1:5" ht="36.5" x14ac:dyDescent="0.55000000000000004">
      <c r="A1" s="47" t="s">
        <v>61</v>
      </c>
      <c r="B1" s="47"/>
      <c r="C1" s="47"/>
      <c r="D1" s="47"/>
      <c r="E1" s="47"/>
    </row>
    <row r="2" spans="1:5" ht="24.65" customHeight="1" x14ac:dyDescent="0.55000000000000004">
      <c r="A2" s="1"/>
      <c r="B2" s="45" t="s">
        <v>51</v>
      </c>
      <c r="C2" s="1"/>
      <c r="D2" s="1"/>
      <c r="E2" s="1"/>
    </row>
    <row r="3" spans="1:5" ht="20.149999999999999" customHeight="1" x14ac:dyDescent="0.55000000000000004">
      <c r="A3" s="5" t="s">
        <v>50</v>
      </c>
      <c r="B3" s="41"/>
      <c r="C3" s="5" t="s">
        <v>32</v>
      </c>
      <c r="D3" s="48"/>
      <c r="E3" s="49"/>
    </row>
    <row r="4" spans="1:5" ht="20.149999999999999" customHeight="1" x14ac:dyDescent="0.55000000000000004">
      <c r="A4" s="5" t="s">
        <v>30</v>
      </c>
      <c r="B4" s="41"/>
      <c r="C4" s="5" t="s">
        <v>35</v>
      </c>
      <c r="D4" s="48"/>
      <c r="E4" s="49"/>
    </row>
    <row r="5" spans="1:5" ht="20.149999999999999" customHeight="1" x14ac:dyDescent="0.55000000000000004">
      <c r="A5" s="5" t="s">
        <v>31</v>
      </c>
      <c r="B5" s="41"/>
      <c r="C5" s="5" t="s">
        <v>57</v>
      </c>
      <c r="D5" s="48"/>
      <c r="E5" s="49"/>
    </row>
    <row r="6" spans="1:5" ht="20.399999999999999" customHeight="1" x14ac:dyDescent="0.55000000000000004">
      <c r="A6" s="5" t="s">
        <v>58</v>
      </c>
      <c r="B6" s="41" t="s">
        <v>59</v>
      </c>
    </row>
    <row r="7" spans="1:5" ht="7.5" customHeight="1" thickBot="1" x14ac:dyDescent="0.6"/>
    <row r="8" spans="1:5" ht="30.9" customHeight="1" thickBot="1" x14ac:dyDescent="0.6">
      <c r="A8" s="11" t="s">
        <v>33</v>
      </c>
      <c r="B8" s="28">
        <f>+E44</f>
        <v>0</v>
      </c>
    </row>
    <row r="9" spans="1:5" ht="17.399999999999999" customHeight="1" thickBot="1" x14ac:dyDescent="0.6">
      <c r="A9" s="40" t="s">
        <v>49</v>
      </c>
      <c r="B9" s="33">
        <f>+B8/1.08</f>
        <v>0</v>
      </c>
    </row>
    <row r="11" spans="1:5" ht="30" customHeight="1" x14ac:dyDescent="0.55000000000000004">
      <c r="A11" s="2" t="s">
        <v>23</v>
      </c>
      <c r="B11" s="2" t="s">
        <v>24</v>
      </c>
      <c r="C11" s="3" t="s">
        <v>27</v>
      </c>
      <c r="D11" s="2" t="s">
        <v>26</v>
      </c>
      <c r="E11" s="4" t="s">
        <v>28</v>
      </c>
    </row>
    <row r="12" spans="1:5" x14ac:dyDescent="0.55000000000000004">
      <c r="A12" s="15">
        <v>870000</v>
      </c>
      <c r="B12" s="15" t="s">
        <v>0</v>
      </c>
      <c r="C12" s="21">
        <v>3000</v>
      </c>
      <c r="D12" s="42"/>
      <c r="E12" s="23">
        <f>IFERROR((+D12*C12),"")</f>
        <v>0</v>
      </c>
    </row>
    <row r="13" spans="1:5" x14ac:dyDescent="0.55000000000000004">
      <c r="A13" s="17">
        <v>870001</v>
      </c>
      <c r="B13" s="17" t="s">
        <v>1</v>
      </c>
      <c r="C13" s="22">
        <v>4000</v>
      </c>
      <c r="D13" s="43"/>
      <c r="E13" s="24">
        <f t="shared" ref="E13:E43" si="0">IFERROR((+D13*C13),"")</f>
        <v>0</v>
      </c>
    </row>
    <row r="14" spans="1:5" x14ac:dyDescent="0.55000000000000004">
      <c r="A14" s="17">
        <v>870002</v>
      </c>
      <c r="B14" s="17" t="s">
        <v>2</v>
      </c>
      <c r="C14" s="22">
        <v>5500</v>
      </c>
      <c r="D14" s="43"/>
      <c r="E14" s="24">
        <f t="shared" si="0"/>
        <v>0</v>
      </c>
    </row>
    <row r="15" spans="1:5" x14ac:dyDescent="0.55000000000000004">
      <c r="A15" s="17">
        <v>870003</v>
      </c>
      <c r="B15" s="17" t="s">
        <v>3</v>
      </c>
      <c r="C15" s="22">
        <v>7000</v>
      </c>
      <c r="D15" s="43"/>
      <c r="E15" s="24">
        <f t="shared" si="0"/>
        <v>0</v>
      </c>
    </row>
    <row r="16" spans="1:5" x14ac:dyDescent="0.55000000000000004">
      <c r="A16" s="17">
        <v>870013</v>
      </c>
      <c r="B16" s="17" t="s">
        <v>10</v>
      </c>
      <c r="C16" s="22">
        <v>6000</v>
      </c>
      <c r="D16" s="43"/>
      <c r="E16" s="24">
        <f t="shared" si="0"/>
        <v>0</v>
      </c>
    </row>
    <row r="17" spans="1:5" x14ac:dyDescent="0.55000000000000004">
      <c r="A17" s="17">
        <v>870019</v>
      </c>
      <c r="B17" s="17" t="s">
        <v>12</v>
      </c>
      <c r="C17" s="22">
        <v>2000</v>
      </c>
      <c r="D17" s="43"/>
      <c r="E17" s="24">
        <f t="shared" si="0"/>
        <v>0</v>
      </c>
    </row>
    <row r="18" spans="1:5" x14ac:dyDescent="0.55000000000000004">
      <c r="A18" s="17">
        <v>870020</v>
      </c>
      <c r="B18" s="17" t="s">
        <v>13</v>
      </c>
      <c r="C18" s="22">
        <v>2000</v>
      </c>
      <c r="D18" s="43"/>
      <c r="E18" s="24">
        <f t="shared" si="0"/>
        <v>0</v>
      </c>
    </row>
    <row r="19" spans="1:5" x14ac:dyDescent="0.55000000000000004">
      <c r="A19" s="17">
        <v>870023</v>
      </c>
      <c r="B19" s="17" t="s">
        <v>15</v>
      </c>
      <c r="C19" s="22">
        <v>2500</v>
      </c>
      <c r="D19" s="43"/>
      <c r="E19" s="24">
        <f t="shared" si="0"/>
        <v>0</v>
      </c>
    </row>
    <row r="20" spans="1:5" x14ac:dyDescent="0.55000000000000004">
      <c r="A20" s="17">
        <v>870024</v>
      </c>
      <c r="B20" s="17" t="s">
        <v>16</v>
      </c>
      <c r="C20" s="22">
        <v>2000</v>
      </c>
      <c r="D20" s="43"/>
      <c r="E20" s="24">
        <f t="shared" si="0"/>
        <v>0</v>
      </c>
    </row>
    <row r="21" spans="1:5" x14ac:dyDescent="0.55000000000000004">
      <c r="A21" s="17">
        <v>870026</v>
      </c>
      <c r="B21" s="17" t="s">
        <v>17</v>
      </c>
      <c r="C21" s="22">
        <v>2000</v>
      </c>
      <c r="D21" s="43"/>
      <c r="E21" s="24">
        <f t="shared" si="0"/>
        <v>0</v>
      </c>
    </row>
    <row r="22" spans="1:5" x14ac:dyDescent="0.55000000000000004">
      <c r="A22" s="17">
        <v>870027</v>
      </c>
      <c r="B22" s="17" t="s">
        <v>18</v>
      </c>
      <c r="C22" s="22">
        <v>2000</v>
      </c>
      <c r="D22" s="43"/>
      <c r="E22" s="24">
        <f t="shared" si="0"/>
        <v>0</v>
      </c>
    </row>
    <row r="23" spans="1:5" x14ac:dyDescent="0.55000000000000004">
      <c r="A23" s="17">
        <v>870028</v>
      </c>
      <c r="B23" s="17" t="s">
        <v>19</v>
      </c>
      <c r="C23" s="22">
        <v>3000</v>
      </c>
      <c r="D23" s="43"/>
      <c r="E23" s="24">
        <f t="shared" si="0"/>
        <v>0</v>
      </c>
    </row>
    <row r="24" spans="1:5" x14ac:dyDescent="0.55000000000000004">
      <c r="A24" s="17">
        <v>870029</v>
      </c>
      <c r="B24" s="17" t="s">
        <v>20</v>
      </c>
      <c r="C24" s="22">
        <v>2000</v>
      </c>
      <c r="D24" s="43"/>
      <c r="E24" s="24">
        <f t="shared" si="0"/>
        <v>0</v>
      </c>
    </row>
    <row r="25" spans="1:5" x14ac:dyDescent="0.55000000000000004">
      <c r="A25" s="17">
        <v>870030</v>
      </c>
      <c r="B25" s="17" t="s">
        <v>21</v>
      </c>
      <c r="C25" s="22">
        <v>2500</v>
      </c>
      <c r="D25" s="43"/>
      <c r="E25" s="24">
        <f t="shared" si="0"/>
        <v>0</v>
      </c>
    </row>
    <row r="26" spans="1:5" x14ac:dyDescent="0.55000000000000004">
      <c r="A26" s="17">
        <v>870031</v>
      </c>
      <c r="B26" s="17" t="s">
        <v>22</v>
      </c>
      <c r="C26" s="22">
        <v>3000</v>
      </c>
      <c r="D26" s="43"/>
      <c r="E26" s="24">
        <f t="shared" si="0"/>
        <v>0</v>
      </c>
    </row>
    <row r="27" spans="1:5" x14ac:dyDescent="0.55000000000000004">
      <c r="A27" s="17">
        <v>870022</v>
      </c>
      <c r="B27" s="17" t="s">
        <v>14</v>
      </c>
      <c r="C27" s="22">
        <v>3000</v>
      </c>
      <c r="D27" s="43"/>
      <c r="E27" s="24">
        <f t="shared" si="0"/>
        <v>0</v>
      </c>
    </row>
    <row r="28" spans="1:5" x14ac:dyDescent="0.55000000000000004">
      <c r="A28" s="17">
        <v>870010</v>
      </c>
      <c r="B28" s="17" t="s">
        <v>9</v>
      </c>
      <c r="C28" s="22">
        <v>3000</v>
      </c>
      <c r="D28" s="43"/>
      <c r="E28" s="24">
        <f t="shared" si="0"/>
        <v>0</v>
      </c>
    </row>
    <row r="29" spans="1:5" x14ac:dyDescent="0.55000000000000004">
      <c r="A29" s="17">
        <v>870014</v>
      </c>
      <c r="B29" s="17" t="s">
        <v>11</v>
      </c>
      <c r="C29" s="22">
        <v>5000</v>
      </c>
      <c r="D29" s="43"/>
      <c r="E29" s="24">
        <f t="shared" si="0"/>
        <v>0</v>
      </c>
    </row>
    <row r="30" spans="1:5" x14ac:dyDescent="0.55000000000000004">
      <c r="A30" s="17">
        <v>870004</v>
      </c>
      <c r="B30" s="17" t="s">
        <v>4</v>
      </c>
      <c r="C30" s="22">
        <v>2000</v>
      </c>
      <c r="D30" s="43"/>
      <c r="E30" s="24">
        <f t="shared" si="0"/>
        <v>0</v>
      </c>
    </row>
    <row r="31" spans="1:5" x14ac:dyDescent="0.55000000000000004">
      <c r="A31" s="17">
        <v>870005</v>
      </c>
      <c r="B31" s="17" t="s">
        <v>5</v>
      </c>
      <c r="C31" s="22">
        <v>4000</v>
      </c>
      <c r="D31" s="43"/>
      <c r="E31" s="24">
        <f t="shared" si="0"/>
        <v>0</v>
      </c>
    </row>
    <row r="32" spans="1:5" x14ac:dyDescent="0.55000000000000004">
      <c r="A32" s="17">
        <v>870006</v>
      </c>
      <c r="B32" s="17" t="s">
        <v>6</v>
      </c>
      <c r="C32" s="22">
        <v>1500</v>
      </c>
      <c r="D32" s="43"/>
      <c r="E32" s="24">
        <f t="shared" si="0"/>
        <v>0</v>
      </c>
    </row>
    <row r="33" spans="1:5" x14ac:dyDescent="0.55000000000000004">
      <c r="A33" s="17">
        <v>870007</v>
      </c>
      <c r="B33" s="17" t="s">
        <v>75</v>
      </c>
      <c r="C33" s="22">
        <v>2000</v>
      </c>
      <c r="D33" s="43"/>
      <c r="E33" s="24">
        <f t="shared" si="0"/>
        <v>0</v>
      </c>
    </row>
    <row r="34" spans="1:5" x14ac:dyDescent="0.55000000000000004">
      <c r="A34" s="17">
        <v>870009</v>
      </c>
      <c r="B34" s="17" t="s">
        <v>8</v>
      </c>
      <c r="C34" s="22">
        <v>2000</v>
      </c>
      <c r="D34" s="43"/>
      <c r="E34" s="24">
        <f t="shared" si="0"/>
        <v>0</v>
      </c>
    </row>
    <row r="35" spans="1:5" x14ac:dyDescent="0.55000000000000004">
      <c r="A35" s="17"/>
      <c r="B35" s="17"/>
      <c r="C35" s="22"/>
      <c r="D35" s="43"/>
      <c r="E35" s="24"/>
    </row>
    <row r="36" spans="1:5" x14ac:dyDescent="0.55000000000000004">
      <c r="A36" s="17" t="s">
        <v>68</v>
      </c>
      <c r="B36" s="17" t="s">
        <v>63</v>
      </c>
      <c r="C36" s="22">
        <v>400</v>
      </c>
      <c r="D36" s="43"/>
      <c r="E36" s="24">
        <f t="shared" si="0"/>
        <v>0</v>
      </c>
    </row>
    <row r="37" spans="1:5" x14ac:dyDescent="0.55000000000000004">
      <c r="A37" s="17" t="s">
        <v>68</v>
      </c>
      <c r="B37" s="17" t="s">
        <v>67</v>
      </c>
      <c r="C37" s="22">
        <v>450</v>
      </c>
      <c r="D37" s="43"/>
      <c r="E37" s="24">
        <f t="shared" si="0"/>
        <v>0</v>
      </c>
    </row>
    <row r="38" spans="1:5" x14ac:dyDescent="0.55000000000000004">
      <c r="A38" s="17" t="s">
        <v>68</v>
      </c>
      <c r="B38" s="17" t="s">
        <v>72</v>
      </c>
      <c r="C38" s="22">
        <v>450</v>
      </c>
      <c r="D38" s="43"/>
      <c r="E38" s="24">
        <f t="shared" si="0"/>
        <v>0</v>
      </c>
    </row>
    <row r="39" spans="1:5" x14ac:dyDescent="0.55000000000000004">
      <c r="A39" s="17" t="s">
        <v>68</v>
      </c>
      <c r="B39" s="17" t="s">
        <v>71</v>
      </c>
      <c r="C39" s="22">
        <v>3000</v>
      </c>
      <c r="D39" s="43"/>
      <c r="E39" s="24">
        <f t="shared" si="0"/>
        <v>0</v>
      </c>
    </row>
    <row r="40" spans="1:5" x14ac:dyDescent="0.55000000000000004">
      <c r="A40" s="17"/>
      <c r="B40" s="17"/>
      <c r="C40" s="22"/>
      <c r="D40" s="18"/>
      <c r="E40" s="24">
        <f t="shared" si="0"/>
        <v>0</v>
      </c>
    </row>
    <row r="41" spans="1:5" x14ac:dyDescent="0.55000000000000004">
      <c r="A41" s="17"/>
      <c r="B41" s="17"/>
      <c r="C41" s="22"/>
      <c r="D41" s="18"/>
      <c r="E41" s="24"/>
    </row>
    <row r="42" spans="1:5" x14ac:dyDescent="0.55000000000000004">
      <c r="A42" s="29" t="s">
        <v>42</v>
      </c>
      <c r="B42" s="29" t="s">
        <v>43</v>
      </c>
      <c r="C42" s="30">
        <v>5</v>
      </c>
      <c r="D42" s="43"/>
      <c r="E42" s="31">
        <f t="shared" si="0"/>
        <v>0</v>
      </c>
    </row>
    <row r="43" spans="1:5" x14ac:dyDescent="0.55000000000000004">
      <c r="A43" s="32"/>
      <c r="B43" s="32" t="s">
        <v>44</v>
      </c>
      <c r="C43" s="30">
        <v>20</v>
      </c>
      <c r="D43" s="44"/>
      <c r="E43" s="31">
        <f t="shared" si="0"/>
        <v>0</v>
      </c>
    </row>
    <row r="44" spans="1:5" s="14" customFormat="1" ht="38.15" customHeight="1" x14ac:dyDescent="0.55000000000000004">
      <c r="A44" s="12" t="s">
        <v>25</v>
      </c>
      <c r="B44" s="12"/>
      <c r="C44" s="12"/>
      <c r="D44" s="46">
        <f>SUM(D12:D41)</f>
        <v>0</v>
      </c>
      <c r="E44" s="25">
        <f>SUM(E12:E43)</f>
        <v>0</v>
      </c>
    </row>
    <row r="45" spans="1:5" x14ac:dyDescent="0.55000000000000004">
      <c r="A45" s="9" t="s">
        <v>38</v>
      </c>
      <c r="B45" s="9"/>
      <c r="C45" s="9"/>
      <c r="D45" s="9"/>
      <c r="E45" s="9"/>
    </row>
    <row r="46" spans="1:5" x14ac:dyDescent="0.55000000000000004">
      <c r="A46" s="6" t="s">
        <v>62</v>
      </c>
    </row>
    <row r="47" spans="1:5" x14ac:dyDescent="0.55000000000000004">
      <c r="A47" s="6" t="s">
        <v>60</v>
      </c>
    </row>
    <row r="48" spans="1:5" x14ac:dyDescent="0.55000000000000004">
      <c r="A48" s="6" t="s">
        <v>41</v>
      </c>
    </row>
    <row r="49" spans="1:5" ht="15" thickBot="1" x14ac:dyDescent="0.6">
      <c r="A49" s="26" t="s">
        <v>36</v>
      </c>
      <c r="B49" s="19" t="s">
        <v>37</v>
      </c>
      <c r="C49" s="19"/>
      <c r="D49" s="20"/>
      <c r="E49" s="27"/>
    </row>
    <row r="50" spans="1:5" ht="15" thickTop="1" x14ac:dyDescent="0.55000000000000004">
      <c r="A50" s="39" t="s">
        <v>73</v>
      </c>
    </row>
    <row r="51" spans="1:5" x14ac:dyDescent="0.55000000000000004">
      <c r="A51" s="38" t="s">
        <v>74</v>
      </c>
    </row>
    <row r="52" spans="1:5" x14ac:dyDescent="0.55000000000000004">
      <c r="A52" s="38" t="s">
        <v>47</v>
      </c>
    </row>
    <row r="53" spans="1:5" x14ac:dyDescent="0.55000000000000004">
      <c r="A53" s="37" t="s">
        <v>48</v>
      </c>
    </row>
  </sheetData>
  <mergeCells count="4">
    <mergeCell ref="A1:E1"/>
    <mergeCell ref="D3:E3"/>
    <mergeCell ref="D4:E4"/>
    <mergeCell ref="D5:E5"/>
  </mergeCells>
  <phoneticPr fontId="18"/>
  <pageMargins left="1.1200000000000001" right="0.36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15CF7-5397-4683-B463-1BB536837445}">
  <sheetPr>
    <tabColor rgb="FFFFFF00"/>
  </sheetPr>
  <dimension ref="A2:E55"/>
  <sheetViews>
    <sheetView view="pageBreakPreview" zoomScale="60" zoomScaleNormal="100" workbookViewId="0">
      <selection activeCell="A2" sqref="A2:E2"/>
    </sheetView>
  </sheetViews>
  <sheetFormatPr defaultColWidth="8.58203125" defaultRowHeight="14.5" x14ac:dyDescent="0.55000000000000004"/>
  <cols>
    <col min="1" max="1" width="11" style="6" bestFit="1" customWidth="1"/>
    <col min="2" max="2" width="33.6640625" style="6" customWidth="1"/>
    <col min="3" max="3" width="11.4140625" style="6" customWidth="1"/>
    <col min="4" max="4" width="7" style="6" customWidth="1"/>
    <col min="5" max="5" width="18.6640625" style="6" customWidth="1"/>
    <col min="6" max="16384" width="8.58203125" style="6"/>
  </cols>
  <sheetData>
    <row r="2" spans="1:5" ht="36.5" x14ac:dyDescent="0.55000000000000004">
      <c r="A2" s="47" t="s">
        <v>29</v>
      </c>
      <c r="B2" s="47"/>
      <c r="C2" s="47"/>
      <c r="D2" s="47"/>
      <c r="E2" s="47"/>
    </row>
    <row r="3" spans="1:5" ht="24.65" customHeight="1" x14ac:dyDescent="0.55000000000000004">
      <c r="A3" s="1"/>
      <c r="B3" s="1"/>
      <c r="C3" s="1"/>
      <c r="D3" s="1"/>
      <c r="E3" s="1"/>
    </row>
    <row r="4" spans="1:5" ht="20.149999999999999" customHeight="1" x14ac:dyDescent="0.55000000000000004">
      <c r="A4" s="5" t="s">
        <v>50</v>
      </c>
      <c r="B4" s="41" t="s">
        <v>52</v>
      </c>
      <c r="C4" s="5" t="s">
        <v>32</v>
      </c>
      <c r="D4" s="48" t="s">
        <v>53</v>
      </c>
      <c r="E4" s="49"/>
    </row>
    <row r="5" spans="1:5" ht="20.149999999999999" customHeight="1" x14ac:dyDescent="0.55000000000000004">
      <c r="A5" s="5" t="s">
        <v>30</v>
      </c>
      <c r="B5" s="41" t="s">
        <v>54</v>
      </c>
      <c r="C5" s="5" t="s">
        <v>35</v>
      </c>
      <c r="D5" s="48" t="s">
        <v>56</v>
      </c>
      <c r="E5" s="49"/>
    </row>
    <row r="6" spans="1:5" ht="20.149999999999999" customHeight="1" x14ac:dyDescent="0.55000000000000004">
      <c r="A6" s="5" t="s">
        <v>31</v>
      </c>
      <c r="B6" s="41" t="s">
        <v>55</v>
      </c>
      <c r="C6" s="5" t="s">
        <v>57</v>
      </c>
      <c r="D6" s="48" t="s">
        <v>70</v>
      </c>
      <c r="E6" s="49"/>
    </row>
    <row r="7" spans="1:5" ht="21.65" customHeight="1" x14ac:dyDescent="0.55000000000000004">
      <c r="A7" s="5" t="s">
        <v>58</v>
      </c>
      <c r="B7" s="41" t="s">
        <v>69</v>
      </c>
    </row>
    <row r="8" spans="1:5" ht="15" thickBot="1" x14ac:dyDescent="0.6"/>
    <row r="9" spans="1:5" ht="30.9" customHeight="1" thickBot="1" x14ac:dyDescent="0.6">
      <c r="A9" s="11" t="s">
        <v>33</v>
      </c>
      <c r="B9" s="28">
        <f>+E46</f>
        <v>38900</v>
      </c>
    </row>
    <row r="10" spans="1:5" ht="17.399999999999999" customHeight="1" thickBot="1" x14ac:dyDescent="0.6">
      <c r="A10" s="40" t="s">
        <v>49</v>
      </c>
      <c r="B10" s="33">
        <f>+B9/1.08</f>
        <v>36018.518518518518</v>
      </c>
    </row>
    <row r="12" spans="1:5" x14ac:dyDescent="0.55000000000000004">
      <c r="A12" s="10"/>
      <c r="B12" s="10"/>
    </row>
    <row r="13" spans="1:5" ht="30" customHeight="1" x14ac:dyDescent="0.55000000000000004">
      <c r="A13" s="2" t="s">
        <v>23</v>
      </c>
      <c r="B13" s="2" t="s">
        <v>24</v>
      </c>
      <c r="C13" s="3" t="s">
        <v>27</v>
      </c>
      <c r="D13" s="2" t="s">
        <v>26</v>
      </c>
      <c r="E13" s="4" t="s">
        <v>28</v>
      </c>
    </row>
    <row r="14" spans="1:5" x14ac:dyDescent="0.55000000000000004">
      <c r="A14" s="15">
        <v>870000</v>
      </c>
      <c r="B14" s="15" t="s">
        <v>0</v>
      </c>
      <c r="C14" s="21">
        <v>3000</v>
      </c>
      <c r="D14" s="42">
        <v>3</v>
      </c>
      <c r="E14" s="23">
        <f>IFERROR((+D14*C14),"")</f>
        <v>9000</v>
      </c>
    </row>
    <row r="15" spans="1:5" x14ac:dyDescent="0.55000000000000004">
      <c r="A15" s="17">
        <v>870001</v>
      </c>
      <c r="B15" s="17" t="s">
        <v>1</v>
      </c>
      <c r="C15" s="22">
        <v>4000</v>
      </c>
      <c r="D15" s="43"/>
      <c r="E15" s="24">
        <f t="shared" ref="E15:E45" si="0">IFERROR((+D15*C15),"")</f>
        <v>0</v>
      </c>
    </row>
    <row r="16" spans="1:5" x14ac:dyDescent="0.55000000000000004">
      <c r="A16" s="17">
        <v>870002</v>
      </c>
      <c r="B16" s="17" t="s">
        <v>2</v>
      </c>
      <c r="C16" s="22">
        <v>5500</v>
      </c>
      <c r="D16" s="43"/>
      <c r="E16" s="24">
        <f t="shared" si="0"/>
        <v>0</v>
      </c>
    </row>
    <row r="17" spans="1:5" x14ac:dyDescent="0.55000000000000004">
      <c r="A17" s="17">
        <v>870003</v>
      </c>
      <c r="B17" s="17" t="s">
        <v>3</v>
      </c>
      <c r="C17" s="22">
        <v>7000</v>
      </c>
      <c r="D17" s="43"/>
      <c r="E17" s="24">
        <f t="shared" si="0"/>
        <v>0</v>
      </c>
    </row>
    <row r="18" spans="1:5" x14ac:dyDescent="0.55000000000000004">
      <c r="A18" s="17">
        <v>870013</v>
      </c>
      <c r="B18" s="17" t="s">
        <v>10</v>
      </c>
      <c r="C18" s="22">
        <v>6000</v>
      </c>
      <c r="D18" s="43">
        <v>1</v>
      </c>
      <c r="E18" s="24">
        <f t="shared" si="0"/>
        <v>6000</v>
      </c>
    </row>
    <row r="19" spans="1:5" x14ac:dyDescent="0.55000000000000004">
      <c r="A19" s="17">
        <v>870019</v>
      </c>
      <c r="B19" s="17" t="s">
        <v>12</v>
      </c>
      <c r="C19" s="22">
        <v>2000</v>
      </c>
      <c r="D19" s="43"/>
      <c r="E19" s="24">
        <f t="shared" si="0"/>
        <v>0</v>
      </c>
    </row>
    <row r="20" spans="1:5" x14ac:dyDescent="0.55000000000000004">
      <c r="A20" s="17">
        <v>870020</v>
      </c>
      <c r="B20" s="17" t="s">
        <v>13</v>
      </c>
      <c r="C20" s="22">
        <v>2000</v>
      </c>
      <c r="D20" s="43">
        <v>1</v>
      </c>
      <c r="E20" s="24">
        <f t="shared" si="0"/>
        <v>2000</v>
      </c>
    </row>
    <row r="21" spans="1:5" x14ac:dyDescent="0.55000000000000004">
      <c r="A21" s="17">
        <v>870023</v>
      </c>
      <c r="B21" s="17" t="s">
        <v>15</v>
      </c>
      <c r="C21" s="22">
        <v>2500</v>
      </c>
      <c r="D21" s="43"/>
      <c r="E21" s="24">
        <f t="shared" si="0"/>
        <v>0</v>
      </c>
    </row>
    <row r="22" spans="1:5" x14ac:dyDescent="0.55000000000000004">
      <c r="A22" s="17">
        <v>870024</v>
      </c>
      <c r="B22" s="17" t="s">
        <v>16</v>
      </c>
      <c r="C22" s="22">
        <v>2000</v>
      </c>
      <c r="D22" s="43">
        <v>1</v>
      </c>
      <c r="E22" s="24">
        <f t="shared" si="0"/>
        <v>2000</v>
      </c>
    </row>
    <row r="23" spans="1:5" x14ac:dyDescent="0.55000000000000004">
      <c r="A23" s="17">
        <v>870026</v>
      </c>
      <c r="B23" s="17" t="s">
        <v>17</v>
      </c>
      <c r="C23" s="22">
        <v>2000</v>
      </c>
      <c r="D23" s="43"/>
      <c r="E23" s="24">
        <f t="shared" si="0"/>
        <v>0</v>
      </c>
    </row>
    <row r="24" spans="1:5" x14ac:dyDescent="0.55000000000000004">
      <c r="A24" s="17">
        <v>870027</v>
      </c>
      <c r="B24" s="17" t="s">
        <v>18</v>
      </c>
      <c r="C24" s="22">
        <v>1500</v>
      </c>
      <c r="D24" s="43"/>
      <c r="E24" s="24">
        <f t="shared" si="0"/>
        <v>0</v>
      </c>
    </row>
    <row r="25" spans="1:5" x14ac:dyDescent="0.55000000000000004">
      <c r="A25" s="17">
        <v>870028</v>
      </c>
      <c r="B25" s="17" t="s">
        <v>19</v>
      </c>
      <c r="C25" s="22">
        <v>3000</v>
      </c>
      <c r="D25" s="43"/>
      <c r="E25" s="24">
        <f t="shared" si="0"/>
        <v>0</v>
      </c>
    </row>
    <row r="26" spans="1:5" x14ac:dyDescent="0.55000000000000004">
      <c r="A26" s="17">
        <v>870029</v>
      </c>
      <c r="B26" s="17" t="s">
        <v>20</v>
      </c>
      <c r="C26" s="22">
        <v>2000</v>
      </c>
      <c r="D26" s="43"/>
      <c r="E26" s="24">
        <f t="shared" si="0"/>
        <v>0</v>
      </c>
    </row>
    <row r="27" spans="1:5" x14ac:dyDescent="0.55000000000000004">
      <c r="A27" s="17">
        <v>870030</v>
      </c>
      <c r="B27" s="17" t="s">
        <v>21</v>
      </c>
      <c r="C27" s="22">
        <v>2500</v>
      </c>
      <c r="D27" s="43">
        <v>3</v>
      </c>
      <c r="E27" s="24">
        <f t="shared" si="0"/>
        <v>7500</v>
      </c>
    </row>
    <row r="28" spans="1:5" x14ac:dyDescent="0.55000000000000004">
      <c r="A28" s="17">
        <v>870031</v>
      </c>
      <c r="B28" s="17" t="s">
        <v>22</v>
      </c>
      <c r="C28" s="22">
        <v>3000</v>
      </c>
      <c r="D28" s="43"/>
      <c r="E28" s="24">
        <f t="shared" si="0"/>
        <v>0</v>
      </c>
    </row>
    <row r="29" spans="1:5" x14ac:dyDescent="0.55000000000000004">
      <c r="A29" s="17">
        <v>870022</v>
      </c>
      <c r="B29" s="17" t="s">
        <v>14</v>
      </c>
      <c r="C29" s="22">
        <v>3000</v>
      </c>
      <c r="D29" s="43"/>
      <c r="E29" s="24">
        <f t="shared" si="0"/>
        <v>0</v>
      </c>
    </row>
    <row r="30" spans="1:5" x14ac:dyDescent="0.55000000000000004">
      <c r="A30" s="17">
        <v>870010</v>
      </c>
      <c r="B30" s="17" t="s">
        <v>9</v>
      </c>
      <c r="C30" s="22">
        <v>3000</v>
      </c>
      <c r="D30" s="43"/>
      <c r="E30" s="24">
        <f t="shared" si="0"/>
        <v>0</v>
      </c>
    </row>
    <row r="31" spans="1:5" x14ac:dyDescent="0.55000000000000004">
      <c r="A31" s="17">
        <v>870014</v>
      </c>
      <c r="B31" s="17" t="s">
        <v>11</v>
      </c>
      <c r="C31" s="22">
        <v>5000</v>
      </c>
      <c r="D31" s="43"/>
      <c r="E31" s="24">
        <f t="shared" si="0"/>
        <v>0</v>
      </c>
    </row>
    <row r="32" spans="1:5" x14ac:dyDescent="0.55000000000000004">
      <c r="A32" s="17">
        <v>870004</v>
      </c>
      <c r="B32" s="17" t="s">
        <v>4</v>
      </c>
      <c r="C32" s="22">
        <v>2000</v>
      </c>
      <c r="D32" s="43">
        <v>1</v>
      </c>
      <c r="E32" s="24">
        <f t="shared" si="0"/>
        <v>2000</v>
      </c>
    </row>
    <row r="33" spans="1:5" x14ac:dyDescent="0.55000000000000004">
      <c r="A33" s="17">
        <v>870005</v>
      </c>
      <c r="B33" s="17" t="s">
        <v>5</v>
      </c>
      <c r="C33" s="22">
        <v>4000</v>
      </c>
      <c r="D33" s="43"/>
      <c r="E33" s="24">
        <f t="shared" si="0"/>
        <v>0</v>
      </c>
    </row>
    <row r="34" spans="1:5" x14ac:dyDescent="0.55000000000000004">
      <c r="A34" s="17">
        <v>870006</v>
      </c>
      <c r="B34" s="17" t="s">
        <v>6</v>
      </c>
      <c r="C34" s="22">
        <v>1500</v>
      </c>
      <c r="D34" s="43">
        <v>1</v>
      </c>
      <c r="E34" s="24">
        <f t="shared" si="0"/>
        <v>1500</v>
      </c>
    </row>
    <row r="35" spans="1:5" x14ac:dyDescent="0.55000000000000004">
      <c r="A35" s="17">
        <v>870007</v>
      </c>
      <c r="B35" s="17" t="s">
        <v>7</v>
      </c>
      <c r="C35" s="22">
        <v>2000</v>
      </c>
      <c r="D35" s="43"/>
      <c r="E35" s="24">
        <f t="shared" si="0"/>
        <v>0</v>
      </c>
    </row>
    <row r="36" spans="1:5" x14ac:dyDescent="0.55000000000000004">
      <c r="A36" s="17">
        <v>870009</v>
      </c>
      <c r="B36" s="17" t="s">
        <v>8</v>
      </c>
      <c r="C36" s="22">
        <v>2000</v>
      </c>
      <c r="D36" s="43"/>
      <c r="E36" s="24">
        <f t="shared" si="0"/>
        <v>0</v>
      </c>
    </row>
    <row r="37" spans="1:5" x14ac:dyDescent="0.55000000000000004">
      <c r="A37" s="17"/>
      <c r="B37" s="17"/>
      <c r="C37" s="22"/>
      <c r="D37" s="43"/>
      <c r="E37" s="24"/>
    </row>
    <row r="38" spans="1:5" x14ac:dyDescent="0.55000000000000004">
      <c r="A38" s="17" t="s">
        <v>68</v>
      </c>
      <c r="B38" s="17" t="s">
        <v>63</v>
      </c>
      <c r="C38" s="22">
        <v>400</v>
      </c>
      <c r="D38" s="43">
        <v>20</v>
      </c>
      <c r="E38" s="24">
        <f t="shared" ref="E38:E42" si="1">IFERROR((+D38*C38),"")</f>
        <v>8000</v>
      </c>
    </row>
    <row r="39" spans="1:5" x14ac:dyDescent="0.55000000000000004">
      <c r="A39" s="17" t="s">
        <v>68</v>
      </c>
      <c r="B39" s="17" t="s">
        <v>67</v>
      </c>
      <c r="C39" s="22">
        <v>450</v>
      </c>
      <c r="D39" s="43">
        <v>1</v>
      </c>
      <c r="E39" s="24">
        <f t="shared" si="1"/>
        <v>450</v>
      </c>
    </row>
    <row r="40" spans="1:5" x14ac:dyDescent="0.55000000000000004">
      <c r="A40" s="17" t="s">
        <v>68</v>
      </c>
      <c r="B40" s="17" t="s">
        <v>66</v>
      </c>
      <c r="C40" s="22">
        <v>450</v>
      </c>
      <c r="D40" s="43"/>
      <c r="E40" s="24">
        <f t="shared" si="1"/>
        <v>0</v>
      </c>
    </row>
    <row r="41" spans="1:5" x14ac:dyDescent="0.55000000000000004">
      <c r="A41" s="17" t="s">
        <v>68</v>
      </c>
      <c r="B41" s="17" t="s">
        <v>65</v>
      </c>
      <c r="C41" s="22">
        <v>450</v>
      </c>
      <c r="D41" s="43">
        <v>1</v>
      </c>
      <c r="E41" s="24">
        <f t="shared" si="1"/>
        <v>450</v>
      </c>
    </row>
    <row r="42" spans="1:5" x14ac:dyDescent="0.55000000000000004">
      <c r="A42" s="17" t="s">
        <v>68</v>
      </c>
      <c r="B42" s="17" t="s">
        <v>64</v>
      </c>
      <c r="C42" s="22">
        <v>350</v>
      </c>
      <c r="D42" s="18"/>
      <c r="E42" s="24">
        <f t="shared" si="1"/>
        <v>0</v>
      </c>
    </row>
    <row r="43" spans="1:5" x14ac:dyDescent="0.55000000000000004">
      <c r="A43" s="17"/>
      <c r="B43" s="17"/>
      <c r="C43" s="22"/>
      <c r="D43" s="18"/>
      <c r="E43" s="24"/>
    </row>
    <row r="44" spans="1:5" x14ac:dyDescent="0.55000000000000004">
      <c r="A44" s="29" t="s">
        <v>42</v>
      </c>
      <c r="B44" s="29" t="s">
        <v>43</v>
      </c>
      <c r="C44" s="30">
        <v>5</v>
      </c>
      <c r="D44" s="43"/>
      <c r="E44" s="31">
        <f t="shared" si="0"/>
        <v>0</v>
      </c>
    </row>
    <row r="45" spans="1:5" x14ac:dyDescent="0.55000000000000004">
      <c r="A45" s="32"/>
      <c r="B45" s="32" t="s">
        <v>44</v>
      </c>
      <c r="C45" s="30">
        <v>20</v>
      </c>
      <c r="D45" s="44"/>
      <c r="E45" s="31">
        <f t="shared" si="0"/>
        <v>0</v>
      </c>
    </row>
    <row r="46" spans="1:5" s="14" customFormat="1" ht="21.9" customHeight="1" x14ac:dyDescent="0.55000000000000004">
      <c r="A46" s="12" t="s">
        <v>25</v>
      </c>
      <c r="B46" s="12"/>
      <c r="C46" s="12"/>
      <c r="D46" s="46">
        <f>SUM(D14:D43)</f>
        <v>33</v>
      </c>
      <c r="E46" s="25">
        <f>SUM(E14:E45)</f>
        <v>38900</v>
      </c>
    </row>
    <row r="47" spans="1:5" x14ac:dyDescent="0.55000000000000004">
      <c r="A47" s="9" t="s">
        <v>38</v>
      </c>
      <c r="B47" s="9"/>
      <c r="C47" s="9"/>
      <c r="D47" s="9"/>
      <c r="E47" s="9"/>
    </row>
    <row r="48" spans="1:5" x14ac:dyDescent="0.55000000000000004">
      <c r="A48" s="6" t="s">
        <v>62</v>
      </c>
    </row>
    <row r="49" spans="1:5" x14ac:dyDescent="0.55000000000000004">
      <c r="A49" s="6" t="s">
        <v>60</v>
      </c>
    </row>
    <row r="50" spans="1:5" x14ac:dyDescent="0.55000000000000004">
      <c r="A50" s="6" t="s">
        <v>41</v>
      </c>
    </row>
    <row r="51" spans="1:5" ht="15" thickBot="1" x14ac:dyDescent="0.6">
      <c r="A51" s="26" t="s">
        <v>36</v>
      </c>
      <c r="B51" s="19" t="s">
        <v>37</v>
      </c>
      <c r="C51" s="19"/>
      <c r="D51" s="20"/>
      <c r="E51" s="27"/>
    </row>
    <row r="52" spans="1:5" ht="15" thickTop="1" x14ac:dyDescent="0.55000000000000004">
      <c r="A52" s="39"/>
    </row>
    <row r="53" spans="1:5" x14ac:dyDescent="0.55000000000000004">
      <c r="A53" s="36" t="s">
        <v>46</v>
      </c>
    </row>
    <row r="54" spans="1:5" x14ac:dyDescent="0.55000000000000004">
      <c r="A54" s="38" t="s">
        <v>47</v>
      </c>
    </row>
    <row r="55" spans="1:5" x14ac:dyDescent="0.55000000000000004">
      <c r="A55" s="37" t="s">
        <v>48</v>
      </c>
    </row>
  </sheetData>
  <sheetProtection algorithmName="SHA-512" hashValue="Zi41qSIZSwOvf1YzrB1fRgq5nH+ysKKvtxd/zBZ11pL9W1nuvD3hGFkigDncY5Hzaze0mIrNlUMngvr63RZaag==" saltValue="qgB2AohQcV5r0y9KliZpvA==" spinCount="100000" sheet="1" objects="1" scenarios="1"/>
  <mergeCells count="4">
    <mergeCell ref="A2:E2"/>
    <mergeCell ref="D4:E4"/>
    <mergeCell ref="D5:E5"/>
    <mergeCell ref="D6:E6"/>
  </mergeCells>
  <phoneticPr fontId="18"/>
  <pageMargins left="1.1200000000000001" right="0.36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5AAC1-43D7-47F3-8F52-61C9FAB337A1}">
  <sheetPr>
    <tabColor rgb="FFFF0000"/>
    <pageSetUpPr fitToPage="1"/>
  </sheetPr>
  <dimension ref="A2:I53"/>
  <sheetViews>
    <sheetView zoomScaleNormal="100" workbookViewId="0">
      <selection activeCell="C52" sqref="C52"/>
    </sheetView>
  </sheetViews>
  <sheetFormatPr defaultColWidth="8.58203125" defaultRowHeight="14.5" x14ac:dyDescent="0.55000000000000004"/>
  <cols>
    <col min="1" max="1" width="11" style="6" bestFit="1" customWidth="1"/>
    <col min="2" max="2" width="33.6640625" style="6" customWidth="1"/>
    <col min="3" max="3" width="11.4140625" style="6" customWidth="1"/>
    <col min="4" max="4" width="7" style="6" customWidth="1"/>
    <col min="5" max="5" width="18.6640625" style="6" customWidth="1"/>
    <col min="6" max="16384" width="8.58203125" style="6"/>
  </cols>
  <sheetData>
    <row r="2" spans="1:5" ht="36.5" x14ac:dyDescent="0.55000000000000004">
      <c r="A2" s="47" t="s">
        <v>45</v>
      </c>
      <c r="B2" s="47"/>
      <c r="C2" s="47"/>
      <c r="D2" s="47"/>
      <c r="E2" s="47"/>
    </row>
    <row r="3" spans="1:5" ht="24.65" customHeight="1" x14ac:dyDescent="0.55000000000000004">
      <c r="A3" s="1"/>
      <c r="B3" s="1"/>
      <c r="C3" s="1"/>
      <c r="D3" s="1"/>
      <c r="E3" s="1"/>
    </row>
    <row r="4" spans="1:5" ht="20.149999999999999" customHeight="1" x14ac:dyDescent="0.55000000000000004">
      <c r="A4" s="5" t="s">
        <v>34</v>
      </c>
      <c r="B4" s="5">
        <f>+注文書!B3</f>
        <v>0</v>
      </c>
      <c r="C4" s="5" t="s">
        <v>32</v>
      </c>
      <c r="D4" s="7">
        <f>+注文書!D3</f>
        <v>0</v>
      </c>
      <c r="E4" s="8"/>
    </row>
    <row r="5" spans="1:5" ht="20.149999999999999" customHeight="1" x14ac:dyDescent="0.55000000000000004">
      <c r="A5" s="5" t="s">
        <v>30</v>
      </c>
      <c r="B5" s="5">
        <f>+注文書!B4</f>
        <v>0</v>
      </c>
      <c r="C5" s="5" t="s">
        <v>35</v>
      </c>
      <c r="D5" s="7">
        <f>+注文書!D4</f>
        <v>0</v>
      </c>
      <c r="E5" s="8"/>
    </row>
    <row r="6" spans="1:5" ht="20.149999999999999" customHeight="1" x14ac:dyDescent="0.55000000000000004">
      <c r="A6" s="5" t="s">
        <v>31</v>
      </c>
      <c r="B6" s="5"/>
    </row>
    <row r="7" spans="1:5" x14ac:dyDescent="0.55000000000000004">
      <c r="A7" s="9"/>
      <c r="B7" s="9"/>
    </row>
    <row r="8" spans="1:5" ht="15" thickBot="1" x14ac:dyDescent="0.6"/>
    <row r="9" spans="1:5" ht="30.9" customHeight="1" thickBot="1" x14ac:dyDescent="0.6">
      <c r="A9" s="11" t="s">
        <v>33</v>
      </c>
      <c r="B9" s="28">
        <f>+注文書!B8</f>
        <v>0</v>
      </c>
    </row>
    <row r="10" spans="1:5" ht="17.399999999999999" customHeight="1" thickBot="1" x14ac:dyDescent="0.6">
      <c r="A10" s="40" t="s">
        <v>49</v>
      </c>
      <c r="B10" s="33">
        <f>+注文書!B9</f>
        <v>0</v>
      </c>
    </row>
    <row r="12" spans="1:5" x14ac:dyDescent="0.55000000000000004">
      <c r="A12" s="10"/>
      <c r="B12" s="10"/>
    </row>
    <row r="13" spans="1:5" ht="30" customHeight="1" x14ac:dyDescent="0.55000000000000004">
      <c r="A13" s="2" t="s">
        <v>23</v>
      </c>
      <c r="B13" s="2" t="s">
        <v>24</v>
      </c>
      <c r="C13" s="3" t="s">
        <v>27</v>
      </c>
      <c r="D13" s="2" t="s">
        <v>26</v>
      </c>
      <c r="E13" s="4" t="s">
        <v>28</v>
      </c>
    </row>
    <row r="14" spans="1:5" x14ac:dyDescent="0.55000000000000004">
      <c r="A14" s="15">
        <v>870000</v>
      </c>
      <c r="B14" s="15" t="str">
        <f>IFERROR(VLOOKUP(A14,#REF!,2,0),"")</f>
        <v/>
      </c>
      <c r="C14" s="21" t="str">
        <f>IFERROR(VLOOKUP(A14,#REF!,14,0),"")</f>
        <v/>
      </c>
      <c r="D14" s="16">
        <f>+注文書!D12</f>
        <v>0</v>
      </c>
      <c r="E14" s="23" t="str">
        <f>IFERROR((+D14*C14),"")</f>
        <v/>
      </c>
    </row>
    <row r="15" spans="1:5" x14ac:dyDescent="0.55000000000000004">
      <c r="A15" s="17">
        <v>870000</v>
      </c>
      <c r="B15" s="17" t="str">
        <f>IFERROR(VLOOKUP(A15,#REF!,2,0),"")</f>
        <v/>
      </c>
      <c r="C15" s="22" t="str">
        <f>IFERROR(VLOOKUP(A15,#REF!,14,0),"")</f>
        <v/>
      </c>
      <c r="D15" s="16" t="e">
        <f>+注文書!#REF!</f>
        <v>#REF!</v>
      </c>
      <c r="E15" s="24" t="str">
        <f t="shared" ref="E15:E41" si="0">IFERROR((+D15*C15),"")</f>
        <v/>
      </c>
    </row>
    <row r="16" spans="1:5" x14ac:dyDescent="0.55000000000000004">
      <c r="A16" s="17">
        <v>870001</v>
      </c>
      <c r="B16" s="17" t="str">
        <f>IFERROR(VLOOKUP(A16,#REF!,2,0),"")</f>
        <v/>
      </c>
      <c r="C16" s="22" t="str">
        <f>IFERROR(VLOOKUP(A16,#REF!,14,0),"")</f>
        <v/>
      </c>
      <c r="D16" s="16">
        <f>+注文書!D13</f>
        <v>0</v>
      </c>
      <c r="E16" s="24" t="str">
        <f t="shared" si="0"/>
        <v/>
      </c>
    </row>
    <row r="17" spans="1:5" x14ac:dyDescent="0.55000000000000004">
      <c r="A17" s="17">
        <v>870002</v>
      </c>
      <c r="B17" s="17" t="str">
        <f>IFERROR(VLOOKUP(A17,#REF!,2,0),"")</f>
        <v/>
      </c>
      <c r="C17" s="22" t="str">
        <f>IFERROR(VLOOKUP(A17,#REF!,14,0),"")</f>
        <v/>
      </c>
      <c r="D17" s="16">
        <f>+注文書!D14</f>
        <v>0</v>
      </c>
      <c r="E17" s="24" t="str">
        <f t="shared" si="0"/>
        <v/>
      </c>
    </row>
    <row r="18" spans="1:5" x14ac:dyDescent="0.55000000000000004">
      <c r="A18" s="17">
        <v>870003</v>
      </c>
      <c r="B18" s="17" t="str">
        <f>IFERROR(VLOOKUP(A18,#REF!,2,0),"")</f>
        <v/>
      </c>
      <c r="C18" s="22" t="str">
        <f>IFERROR(VLOOKUP(A18,#REF!,14,0),"")</f>
        <v/>
      </c>
      <c r="D18" s="16">
        <f>+注文書!D15</f>
        <v>0</v>
      </c>
      <c r="E18" s="24" t="str">
        <f t="shared" si="0"/>
        <v/>
      </c>
    </row>
    <row r="19" spans="1:5" x14ac:dyDescent="0.55000000000000004">
      <c r="A19" s="17">
        <v>870013</v>
      </c>
      <c r="B19" s="17" t="str">
        <f>IFERROR(VLOOKUP(A19,#REF!,2,0),"")</f>
        <v/>
      </c>
      <c r="C19" s="22" t="str">
        <f>IFERROR(VLOOKUP(A19,#REF!,14,0),"")</f>
        <v/>
      </c>
      <c r="D19" s="16">
        <f>+注文書!D16</f>
        <v>0</v>
      </c>
      <c r="E19" s="24" t="str">
        <f t="shared" si="0"/>
        <v/>
      </c>
    </row>
    <row r="20" spans="1:5" x14ac:dyDescent="0.55000000000000004">
      <c r="A20" s="17">
        <v>870019</v>
      </c>
      <c r="B20" s="17" t="str">
        <f>IFERROR(VLOOKUP(A20,#REF!,2,0),"")</f>
        <v/>
      </c>
      <c r="C20" s="22" t="str">
        <f>IFERROR(VLOOKUP(A20,#REF!,14,0),"")</f>
        <v/>
      </c>
      <c r="D20" s="16">
        <f>+注文書!D17</f>
        <v>0</v>
      </c>
      <c r="E20" s="24" t="str">
        <f t="shared" si="0"/>
        <v/>
      </c>
    </row>
    <row r="21" spans="1:5" x14ac:dyDescent="0.55000000000000004">
      <c r="A21" s="17">
        <v>870020</v>
      </c>
      <c r="B21" s="17" t="str">
        <f>IFERROR(VLOOKUP(A21,#REF!,2,0),"")</f>
        <v/>
      </c>
      <c r="C21" s="22" t="str">
        <f>IFERROR(VLOOKUP(A21,#REF!,14,0),"")</f>
        <v/>
      </c>
      <c r="D21" s="16">
        <f>+注文書!D18</f>
        <v>0</v>
      </c>
      <c r="E21" s="24" t="str">
        <f t="shared" si="0"/>
        <v/>
      </c>
    </row>
    <row r="22" spans="1:5" x14ac:dyDescent="0.55000000000000004">
      <c r="A22" s="17">
        <v>870023</v>
      </c>
      <c r="B22" s="17" t="str">
        <f>IFERROR(VLOOKUP(A22,#REF!,2,0),"")</f>
        <v/>
      </c>
      <c r="C22" s="22" t="str">
        <f>IFERROR(VLOOKUP(A22,#REF!,14,0),"")</f>
        <v/>
      </c>
      <c r="D22" s="16">
        <f>+注文書!D19</f>
        <v>0</v>
      </c>
      <c r="E22" s="24" t="str">
        <f t="shared" si="0"/>
        <v/>
      </c>
    </row>
    <row r="23" spans="1:5" x14ac:dyDescent="0.55000000000000004">
      <c r="A23" s="17">
        <v>870024</v>
      </c>
      <c r="B23" s="17" t="str">
        <f>IFERROR(VLOOKUP(A23,#REF!,2,0),"")</f>
        <v/>
      </c>
      <c r="C23" s="22" t="str">
        <f>IFERROR(VLOOKUP(A23,#REF!,14,0),"")</f>
        <v/>
      </c>
      <c r="D23" s="16">
        <f>+注文書!D20</f>
        <v>0</v>
      </c>
      <c r="E23" s="24" t="str">
        <f t="shared" si="0"/>
        <v/>
      </c>
    </row>
    <row r="24" spans="1:5" x14ac:dyDescent="0.55000000000000004">
      <c r="A24" s="17">
        <v>870026</v>
      </c>
      <c r="B24" s="17" t="str">
        <f>IFERROR(VLOOKUP(A24,#REF!,2,0),"")</f>
        <v/>
      </c>
      <c r="C24" s="22" t="str">
        <f>IFERROR(VLOOKUP(A24,#REF!,14,0),"")</f>
        <v/>
      </c>
      <c r="D24" s="16">
        <f>+注文書!D21</f>
        <v>0</v>
      </c>
      <c r="E24" s="24" t="str">
        <f t="shared" si="0"/>
        <v/>
      </c>
    </row>
    <row r="25" spans="1:5" x14ac:dyDescent="0.55000000000000004">
      <c r="A25" s="17">
        <v>870027</v>
      </c>
      <c r="B25" s="17" t="str">
        <f>IFERROR(VLOOKUP(A25,#REF!,2,0),"")</f>
        <v/>
      </c>
      <c r="C25" s="22" t="str">
        <f>IFERROR(VLOOKUP(A25,#REF!,14,0),"")</f>
        <v/>
      </c>
      <c r="D25" s="16">
        <f>+注文書!D22</f>
        <v>0</v>
      </c>
      <c r="E25" s="24" t="str">
        <f t="shared" si="0"/>
        <v/>
      </c>
    </row>
    <row r="26" spans="1:5" x14ac:dyDescent="0.55000000000000004">
      <c r="A26" s="17">
        <v>870028</v>
      </c>
      <c r="B26" s="17" t="str">
        <f>IFERROR(VLOOKUP(A26,#REF!,2,0),"")</f>
        <v/>
      </c>
      <c r="C26" s="22" t="str">
        <f>IFERROR(VLOOKUP(A26,#REF!,14,0),"")</f>
        <v/>
      </c>
      <c r="D26" s="16">
        <f>+注文書!D23</f>
        <v>0</v>
      </c>
      <c r="E26" s="24" t="str">
        <f t="shared" si="0"/>
        <v/>
      </c>
    </row>
    <row r="27" spans="1:5" x14ac:dyDescent="0.55000000000000004">
      <c r="A27" s="17">
        <v>870029</v>
      </c>
      <c r="B27" s="17" t="str">
        <f>IFERROR(VLOOKUP(A27,#REF!,2,0),"")</f>
        <v/>
      </c>
      <c r="C27" s="22" t="str">
        <f>IFERROR(VLOOKUP(A27,#REF!,14,0),"")</f>
        <v/>
      </c>
      <c r="D27" s="16">
        <f>+注文書!D24</f>
        <v>0</v>
      </c>
      <c r="E27" s="24" t="str">
        <f t="shared" si="0"/>
        <v/>
      </c>
    </row>
    <row r="28" spans="1:5" x14ac:dyDescent="0.55000000000000004">
      <c r="A28" s="17">
        <v>870030</v>
      </c>
      <c r="B28" s="17" t="str">
        <f>IFERROR(VLOOKUP(A28,#REF!,2,0),"")</f>
        <v/>
      </c>
      <c r="C28" s="22" t="str">
        <f>IFERROR(VLOOKUP(A28,#REF!,14,0),"")</f>
        <v/>
      </c>
      <c r="D28" s="16">
        <f>+注文書!D25</f>
        <v>0</v>
      </c>
      <c r="E28" s="24" t="str">
        <f t="shared" si="0"/>
        <v/>
      </c>
    </row>
    <row r="29" spans="1:5" x14ac:dyDescent="0.55000000000000004">
      <c r="A29" s="17">
        <v>870031</v>
      </c>
      <c r="B29" s="17" t="str">
        <f>IFERROR(VLOOKUP(A29,#REF!,2,0),"")</f>
        <v/>
      </c>
      <c r="C29" s="22" t="str">
        <f>IFERROR(VLOOKUP(A29,#REF!,14,0),"")</f>
        <v/>
      </c>
      <c r="D29" s="16">
        <f>+注文書!D26</f>
        <v>0</v>
      </c>
      <c r="E29" s="24" t="str">
        <f t="shared" si="0"/>
        <v/>
      </c>
    </row>
    <row r="30" spans="1:5" x14ac:dyDescent="0.55000000000000004">
      <c r="A30" s="17">
        <v>870022</v>
      </c>
      <c r="B30" s="17" t="str">
        <f>IFERROR(VLOOKUP(A30,#REF!,2,0),"")</f>
        <v/>
      </c>
      <c r="C30" s="22" t="str">
        <f>IFERROR(VLOOKUP(A30,#REF!,14,0),"")</f>
        <v/>
      </c>
      <c r="D30" s="16">
        <f>+注文書!D27</f>
        <v>0</v>
      </c>
      <c r="E30" s="24" t="str">
        <f t="shared" si="0"/>
        <v/>
      </c>
    </row>
    <row r="31" spans="1:5" x14ac:dyDescent="0.55000000000000004">
      <c r="A31" s="17">
        <v>870010</v>
      </c>
      <c r="B31" s="17" t="str">
        <f>IFERROR(VLOOKUP(A31,#REF!,2,0),"")</f>
        <v/>
      </c>
      <c r="C31" s="22" t="str">
        <f>IFERROR(VLOOKUP(A31,#REF!,14,0),"")</f>
        <v/>
      </c>
      <c r="D31" s="16">
        <f>+注文書!D28</f>
        <v>0</v>
      </c>
      <c r="E31" s="24" t="str">
        <f t="shared" si="0"/>
        <v/>
      </c>
    </row>
    <row r="32" spans="1:5" x14ac:dyDescent="0.55000000000000004">
      <c r="A32" s="17">
        <v>870014</v>
      </c>
      <c r="B32" s="17" t="str">
        <f>IFERROR(VLOOKUP(A32,#REF!,2,0),"")</f>
        <v/>
      </c>
      <c r="C32" s="22" t="str">
        <f>IFERROR(VLOOKUP(A32,#REF!,14,0),"")</f>
        <v/>
      </c>
      <c r="D32" s="16">
        <f>+注文書!D29</f>
        <v>0</v>
      </c>
      <c r="E32" s="24" t="str">
        <f t="shared" si="0"/>
        <v/>
      </c>
    </row>
    <row r="33" spans="1:5" x14ac:dyDescent="0.55000000000000004">
      <c r="A33" s="17">
        <v>870004</v>
      </c>
      <c r="B33" s="17" t="str">
        <f>IFERROR(VLOOKUP(A33,#REF!,2,0),"")</f>
        <v/>
      </c>
      <c r="C33" s="22" t="str">
        <f>IFERROR(VLOOKUP(A33,#REF!,14,0),"")</f>
        <v/>
      </c>
      <c r="D33" s="16">
        <f>+注文書!D30</f>
        <v>0</v>
      </c>
      <c r="E33" s="24" t="str">
        <f t="shared" si="0"/>
        <v/>
      </c>
    </row>
    <row r="34" spans="1:5" x14ac:dyDescent="0.55000000000000004">
      <c r="A34" s="17">
        <v>870005</v>
      </c>
      <c r="B34" s="17" t="str">
        <f>IFERROR(VLOOKUP(A34,#REF!,2,0),"")</f>
        <v/>
      </c>
      <c r="C34" s="22" t="str">
        <f>IFERROR(VLOOKUP(A34,#REF!,14,0),"")</f>
        <v/>
      </c>
      <c r="D34" s="16">
        <f>+注文書!D31</f>
        <v>0</v>
      </c>
      <c r="E34" s="24" t="str">
        <f t="shared" si="0"/>
        <v/>
      </c>
    </row>
    <row r="35" spans="1:5" x14ac:dyDescent="0.55000000000000004">
      <c r="A35" s="17">
        <v>870006</v>
      </c>
      <c r="B35" s="17" t="str">
        <f>IFERROR(VLOOKUP(A35,#REF!,2,0),"")</f>
        <v/>
      </c>
      <c r="C35" s="22" t="str">
        <f>IFERROR(VLOOKUP(A35,#REF!,14,0),"")</f>
        <v/>
      </c>
      <c r="D35" s="16">
        <f>+注文書!D32</f>
        <v>0</v>
      </c>
      <c r="E35" s="24" t="str">
        <f t="shared" si="0"/>
        <v/>
      </c>
    </row>
    <row r="36" spans="1:5" x14ac:dyDescent="0.55000000000000004">
      <c r="A36" s="17">
        <v>870007</v>
      </c>
      <c r="B36" s="17" t="str">
        <f>IFERROR(VLOOKUP(A36,#REF!,2,0),"")</f>
        <v/>
      </c>
      <c r="C36" s="22" t="str">
        <f>IFERROR(VLOOKUP(A36,#REF!,14,0),"")</f>
        <v/>
      </c>
      <c r="D36" s="16">
        <f>+注文書!D33</f>
        <v>0</v>
      </c>
      <c r="E36" s="24" t="str">
        <f t="shared" si="0"/>
        <v/>
      </c>
    </row>
    <row r="37" spans="1:5" x14ac:dyDescent="0.55000000000000004">
      <c r="A37" s="17">
        <v>870009</v>
      </c>
      <c r="B37" s="17" t="str">
        <f>IFERROR(VLOOKUP(A37,#REF!,2,0),"")</f>
        <v/>
      </c>
      <c r="C37" s="22" t="str">
        <f>IFERROR(VLOOKUP(A37,#REF!,14,0),"")</f>
        <v/>
      </c>
      <c r="D37" s="16">
        <f>+注文書!D34</f>
        <v>0</v>
      </c>
      <c r="E37" s="24" t="str">
        <f t="shared" si="0"/>
        <v/>
      </c>
    </row>
    <row r="38" spans="1:5" x14ac:dyDescent="0.55000000000000004">
      <c r="A38" s="17"/>
      <c r="B38" s="17"/>
      <c r="C38" s="22"/>
      <c r="D38" s="18"/>
      <c r="E38" s="24"/>
    </row>
    <row r="39" spans="1:5" x14ac:dyDescent="0.55000000000000004">
      <c r="A39" s="17"/>
      <c r="B39" s="17"/>
      <c r="C39" s="22"/>
      <c r="D39" s="18"/>
      <c r="E39" s="24"/>
    </row>
    <row r="40" spans="1:5" x14ac:dyDescent="0.55000000000000004">
      <c r="A40" s="29" t="s">
        <v>42</v>
      </c>
      <c r="B40" s="29" t="s">
        <v>43</v>
      </c>
      <c r="C40" s="30">
        <v>5</v>
      </c>
      <c r="D40" s="29"/>
      <c r="E40" s="31">
        <f t="shared" si="0"/>
        <v>0</v>
      </c>
    </row>
    <row r="41" spans="1:5" x14ac:dyDescent="0.55000000000000004">
      <c r="A41" s="32"/>
      <c r="B41" s="32" t="s">
        <v>44</v>
      </c>
      <c r="C41" s="30">
        <v>20</v>
      </c>
      <c r="D41" s="32"/>
      <c r="E41" s="31">
        <f t="shared" si="0"/>
        <v>0</v>
      </c>
    </row>
    <row r="42" spans="1:5" s="14" customFormat="1" ht="38.15" customHeight="1" x14ac:dyDescent="0.55000000000000004">
      <c r="A42" s="12" t="s">
        <v>25</v>
      </c>
      <c r="B42" s="12"/>
      <c r="C42" s="12"/>
      <c r="D42" s="13" t="e">
        <f>SUM(D14:D39)</f>
        <v>#REF!</v>
      </c>
      <c r="E42" s="25">
        <f>SUM(E14:E41)</f>
        <v>0</v>
      </c>
    </row>
    <row r="43" spans="1:5" x14ac:dyDescent="0.55000000000000004">
      <c r="A43" s="9" t="s">
        <v>38</v>
      </c>
      <c r="B43" s="9"/>
      <c r="C43" s="9"/>
      <c r="D43" s="9"/>
      <c r="E43" s="9"/>
    </row>
    <row r="44" spans="1:5" x14ac:dyDescent="0.55000000000000004">
      <c r="A44" s="6" t="s">
        <v>39</v>
      </c>
    </row>
    <row r="45" spans="1:5" x14ac:dyDescent="0.55000000000000004">
      <c r="A45" s="6" t="s">
        <v>40</v>
      </c>
    </row>
    <row r="46" spans="1:5" x14ac:dyDescent="0.55000000000000004">
      <c r="A46" s="6" t="s">
        <v>41</v>
      </c>
    </row>
    <row r="48" spans="1:5" ht="15" thickBot="1" x14ac:dyDescent="0.6">
      <c r="A48" s="26" t="s">
        <v>36</v>
      </c>
      <c r="B48" s="19" t="s">
        <v>37</v>
      </c>
      <c r="C48" s="19"/>
      <c r="D48" s="20">
        <f>+注文書!D49</f>
        <v>0</v>
      </c>
      <c r="E48" s="27"/>
    </row>
    <row r="49" spans="1:9" ht="15" thickTop="1" x14ac:dyDescent="0.55000000000000004">
      <c r="A49" s="39"/>
    </row>
    <row r="50" spans="1:9" x14ac:dyDescent="0.55000000000000004">
      <c r="A50" s="36" t="s">
        <v>46</v>
      </c>
    </row>
    <row r="51" spans="1:9" x14ac:dyDescent="0.55000000000000004">
      <c r="A51" s="38" t="s">
        <v>47</v>
      </c>
      <c r="I51" s="34"/>
    </row>
    <row r="52" spans="1:9" x14ac:dyDescent="0.55000000000000004">
      <c r="A52" s="37" t="s">
        <v>48</v>
      </c>
      <c r="I52" s="35"/>
    </row>
    <row r="53" spans="1:9" x14ac:dyDescent="0.55000000000000004">
      <c r="A53" s="37"/>
    </row>
  </sheetData>
  <mergeCells count="1">
    <mergeCell ref="A2:E2"/>
  </mergeCells>
  <phoneticPr fontId="18"/>
  <pageMargins left="0.8" right="0.17" top="0.75" bottom="0.75" header="0.3" footer="0.3"/>
  <pageSetup paperSize="9" scale="81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8fa0df-14bf-4dff-925e-dc7fc6467eb6">
      <Terms xmlns="http://schemas.microsoft.com/office/infopath/2007/PartnerControls"/>
    </lcf76f155ced4ddcb4097134ff3c332f>
    <TaxCatchAll xmlns="faa0c3a9-5ace-46ef-a2d8-ad46f66a7fd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D0A41558F3CFA499693E5225C61FB74" ma:contentTypeVersion="16" ma:contentTypeDescription="新しいドキュメントを作成します。" ma:contentTypeScope="" ma:versionID="30c4b8cfe46a98c6f3eaef19fe422342">
  <xsd:schema xmlns:xsd="http://www.w3.org/2001/XMLSchema" xmlns:xs="http://www.w3.org/2001/XMLSchema" xmlns:p="http://schemas.microsoft.com/office/2006/metadata/properties" xmlns:ns2="ea8fa0df-14bf-4dff-925e-dc7fc6467eb6" xmlns:ns3="faa0c3a9-5ace-46ef-a2d8-ad46f66a7fd1" targetNamespace="http://schemas.microsoft.com/office/2006/metadata/properties" ma:root="true" ma:fieldsID="487f4d0e6a3c12c7ecf3aa3a1fe69322" ns2:_="" ns3:_="">
    <xsd:import namespace="ea8fa0df-14bf-4dff-925e-dc7fc6467eb6"/>
    <xsd:import namespace="faa0c3a9-5ace-46ef-a2d8-ad46f66a7f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fa0df-14bf-4dff-925e-dc7fc6467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c062685a-0680-491d-b45e-f1a4832ed3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0c3a9-5ace-46ef-a2d8-ad46f66a7f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ff9a967-79b4-4827-9e72-0af32f2d26c9}" ma:internalName="TaxCatchAll" ma:showField="CatchAllData" ma:web="faa0c3a9-5ace-46ef-a2d8-ad46f66a7f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591CF0-644E-4AA4-984F-3F391C0C99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3E9C1E-9FD3-4930-B7E9-E24CF43C9657}">
  <ds:schemaRefs>
    <ds:schemaRef ds:uri="http://schemas.microsoft.com/office/2006/metadata/properties"/>
    <ds:schemaRef ds:uri="http://schemas.microsoft.com/office/infopath/2007/PartnerControls"/>
    <ds:schemaRef ds:uri="ea8fa0df-14bf-4dff-925e-dc7fc6467eb6"/>
    <ds:schemaRef ds:uri="faa0c3a9-5ace-46ef-a2d8-ad46f66a7fd1"/>
  </ds:schemaRefs>
</ds:datastoreItem>
</file>

<file path=customXml/itemProps3.xml><?xml version="1.0" encoding="utf-8"?>
<ds:datastoreItem xmlns:ds="http://schemas.openxmlformats.org/officeDocument/2006/customXml" ds:itemID="{80EF5C24-EE70-4285-AC2C-455975D464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8fa0df-14bf-4dff-925e-dc7fc6467eb6"/>
    <ds:schemaRef ds:uri="faa0c3a9-5ace-46ef-a2d8-ad46f66a7f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注文書</vt:lpstr>
      <vt:lpstr>記入例</vt:lpstr>
      <vt:lpstr>お見積り</vt:lpstr>
      <vt:lpstr>お見積り!Print_Area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PC721</dc:creator>
  <cp:lastModifiedBy>勉 小手川</cp:lastModifiedBy>
  <cp:lastPrinted>2023-04-12T04:46:56Z</cp:lastPrinted>
  <dcterms:created xsi:type="dcterms:W3CDTF">2023-04-03T06:16:39Z</dcterms:created>
  <dcterms:modified xsi:type="dcterms:W3CDTF">2026-03-04T04:34:28Z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0x0101000D0A41558F3CFA499693E5225C61FB74</vt:lpwstr>
  </property>
  <property fmtid="{D5CDD505-2E9C-101B-9397-08002B2CF9AE}" pid="3" name="MediaServiceImageTags">
    <vt:lpwstr/>
  </property>
</Properties>
</file>